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<sst xmlns="http://schemas.openxmlformats.org/spreadsheetml/2006/main" count="155" uniqueCount="136">
  <si>
    <t xml:space="preserve">РАСШИФРОВКА </t>
  </si>
  <si>
    <t>к плану ФХД на 2016 год</t>
  </si>
  <si>
    <t>МДОУ-26 "ЯГОДКА"</t>
  </si>
  <si>
    <t>Код цели</t>
  </si>
  <si>
    <t>КОСГУ</t>
  </si>
  <si>
    <t>Содержание статьи</t>
  </si>
  <si>
    <t>ВСЕГО: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</si>
  <si>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</si>
  <si>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</si>
  <si>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</si>
  <si>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</si>
  <si>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</si>
  <si>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</si>
  <si>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</si>
  <si>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</si>
  <si>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</si>
  <si>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</si>
  <si>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</si>
  <si>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</si>
  <si>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</si>
  <si>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</si>
  <si>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</si>
  <si>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</si>
  <si>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итого</t>
  </si>
  <si>
    <t>бюджет Коломенского района(муниципальное задание)</t>
  </si>
  <si>
    <t>Оплата труда:</t>
  </si>
  <si>
    <t>Прочие выплаты</t>
  </si>
  <si>
    <t>ч/о до 3-х лет</t>
  </si>
  <si>
    <t>служебные командировки</t>
  </si>
  <si>
    <t>Начисления на оплату труда:</t>
  </si>
  <si>
    <t xml:space="preserve">Оплата услуг связи: </t>
  </si>
  <si>
    <t>интернет</t>
  </si>
  <si>
    <t>телефон</t>
  </si>
  <si>
    <t xml:space="preserve">Транспортные услуги: </t>
  </si>
  <si>
    <t>нештат з./пл.(наём трансп.по дог.):</t>
  </si>
  <si>
    <t xml:space="preserve">оплата расх.по служ.ком.,проезд </t>
  </si>
  <si>
    <t xml:space="preserve">Коммунальные услуги:   </t>
  </si>
  <si>
    <t>электроэнергия</t>
  </si>
  <si>
    <t>теплоснабжение</t>
  </si>
  <si>
    <t>горячее водоснабжение</t>
  </si>
  <si>
    <t>холодная вода</t>
  </si>
  <si>
    <t>водоотведение</t>
  </si>
  <si>
    <t xml:space="preserve">Арендная плата за пользование </t>
  </si>
  <si>
    <t>имуществом:</t>
  </si>
  <si>
    <t>Услуги по содержанию имущества:</t>
  </si>
  <si>
    <t>вывоз мусора:</t>
  </si>
  <si>
    <t>дератизация:</t>
  </si>
  <si>
    <t>поверка весового хозяйства:</t>
  </si>
  <si>
    <t>текущий ремонт помещений</t>
  </si>
  <si>
    <t>обслуживание домофона</t>
  </si>
  <si>
    <t>обследование вентиляционных каналов</t>
  </si>
  <si>
    <t>текущий ремонт оборудования:</t>
  </si>
  <si>
    <t>стирка</t>
  </si>
  <si>
    <t>заправка картриджей:</t>
  </si>
  <si>
    <t>техобслуж.канал.сетей "ФриФлоу":</t>
  </si>
  <si>
    <t>обслуживание инженерных сетей</t>
  </si>
  <si>
    <t>перезарядка огнетушителей</t>
  </si>
  <si>
    <t>обслуживание пожарной сигнализации</t>
  </si>
  <si>
    <t>Прочие услуги:</t>
  </si>
  <si>
    <t>утилизация  ламп</t>
  </si>
  <si>
    <t>испытание и измерение э/установки</t>
  </si>
  <si>
    <t>лабораторные пробы:</t>
  </si>
  <si>
    <t>обслуж. кнопки тревож.сигнализации</t>
  </si>
  <si>
    <t>подписка на периодич.печать:</t>
  </si>
  <si>
    <t>страховка автотранспорта:</t>
  </si>
  <si>
    <t>установка программного обеспечения</t>
  </si>
  <si>
    <t>энергетические паспорта</t>
  </si>
  <si>
    <t>мониторинг пожарной сигнализ.</t>
  </si>
  <si>
    <t>аттестация педработников</t>
  </si>
  <si>
    <t>типографские услуги</t>
  </si>
  <si>
    <t>обучение по комплексной безопасности</t>
  </si>
  <si>
    <t>аттестация рабочих мест</t>
  </si>
  <si>
    <t>изготовление планов эвакуации</t>
  </si>
  <si>
    <t>медицинский осмотр сотрудников</t>
  </si>
  <si>
    <t>Прочие расходы:</t>
  </si>
  <si>
    <t>лицензирование:</t>
  </si>
  <si>
    <t>аттестация, аккредитация:</t>
  </si>
  <si>
    <t>награждения,старт.взнос:</t>
  </si>
  <si>
    <t>классные журналы:</t>
  </si>
  <si>
    <t>госпошлина за техосмотр:</t>
  </si>
  <si>
    <t>стипендия:</t>
  </si>
  <si>
    <t>штрафы и пени за несвоеврем. уплату налогов:</t>
  </si>
  <si>
    <t>налог на имущество</t>
  </si>
  <si>
    <t>налог на землю</t>
  </si>
  <si>
    <t>госпошлина за регистрацию уставных документов</t>
  </si>
  <si>
    <r>
      <t xml:space="preserve">Увеличение стоим. осн.средств:(товары не более </t>
    </r>
    <r>
      <rPr>
        <b/>
        <u val="single"/>
        <sz val="10"/>
        <rFont val="Arial Cyr"/>
        <family val="0"/>
      </rPr>
      <t>3000</t>
    </r>
    <r>
      <rPr>
        <u val="single"/>
        <sz val="10"/>
        <rFont val="Arial Cyr"/>
        <family val="0"/>
      </rPr>
      <t>руб. за еденицу товара)</t>
    </r>
  </si>
  <si>
    <t>мебель</t>
  </si>
  <si>
    <t>спортоборудование</t>
  </si>
  <si>
    <t>огнетушители:</t>
  </si>
  <si>
    <t>хозяйственные инвентарь:</t>
  </si>
  <si>
    <t>игры и игрушки:</t>
  </si>
  <si>
    <t>наглядная агитация</t>
  </si>
  <si>
    <t>Увеличение стоим.матер.запасов:</t>
  </si>
  <si>
    <t>медикаменты:</t>
  </si>
  <si>
    <t>питание льготной категории детей(без оплаты 100%)</t>
  </si>
  <si>
    <t>типографская продукция</t>
  </si>
  <si>
    <t>канцелярские принадлежности:</t>
  </si>
  <si>
    <t>приобретение песка</t>
  </si>
  <si>
    <t>сантехническое оборудование:</t>
  </si>
  <si>
    <t>мягкий инвентарь:</t>
  </si>
  <si>
    <t>посуда:</t>
  </si>
  <si>
    <t>посуда для пищеблока</t>
  </si>
  <si>
    <t>хозяйственные материалы:</t>
  </si>
  <si>
    <t>моющие средства:</t>
  </si>
  <si>
    <t>спецодежда</t>
  </si>
  <si>
    <t>краска, стройматериалы:</t>
  </si>
  <si>
    <t>тонер</t>
  </si>
  <si>
    <t>ИТОГО кц801 :</t>
  </si>
  <si>
    <t>Всего бюджет Коломенского района(муниципальное задание)</t>
  </si>
  <si>
    <t>бюджет Московской области(муниципальное задание)</t>
  </si>
  <si>
    <t>пед.работники</t>
  </si>
  <si>
    <t>мл.воспитатели</t>
  </si>
  <si>
    <t>ахп</t>
  </si>
  <si>
    <t>Увеличение стоим. осн.средств:</t>
  </si>
  <si>
    <t>мебель, оргтехника, быт.техника:</t>
  </si>
  <si>
    <t>спортинвентарь:</t>
  </si>
  <si>
    <t>игры и игрушки</t>
  </si>
  <si>
    <t>ИТОГОкц806 :</t>
  </si>
  <si>
    <t>ВСЕГО бюджет Московской области(муниципальное задание)</t>
  </si>
  <si>
    <t>Предпринимательская деятельность</t>
  </si>
  <si>
    <t>приобр.основных средств</t>
  </si>
  <si>
    <t>питание сотрудников</t>
  </si>
  <si>
    <t>хозяйственно-бытовое обслуживание</t>
  </si>
  <si>
    <t>родительская плата:питание</t>
  </si>
  <si>
    <t>ИТОГО кц840 :</t>
  </si>
  <si>
    <t>бюджет Коломенского района(целевые средства)</t>
  </si>
  <si>
    <t>Оплата услуг связи</t>
  </si>
  <si>
    <t>ИТОГО кц821 :</t>
  </si>
  <si>
    <t>Всего бюджет Коломенского района(целевые средства)</t>
  </si>
  <si>
    <t>ВСЕГО</t>
  </si>
  <si>
    <t>ОСТАТОК 2015г.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</si>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</sst>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0"/>
    </font>
    <font>
      <sz val="8"/>
      <name val="Arial Cyr"/>
      <family val="0"/>
    </font>
    <font>
      <b/>
      <sz val="9"/>
      <color indexed="12"/>
      <name val="Arial Cyr"/>
      <family val="0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8" fillId="0" borderId="11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shrinkToFit="1"/>
    </xf>
    <xf numFmtId="164" fontId="8" fillId="33" borderId="12" xfId="0" applyNumberFormat="1" applyFont="1" applyFill="1" applyBorder="1" applyAlignment="1">
      <alignment shrinkToFit="1"/>
    </xf>
    <xf numFmtId="164" fontId="8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7" fillId="0" borderId="10" xfId="0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/>
    </xf>
    <xf numFmtId="4" fontId="11" fillId="33" borderId="14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/>
    </xf>
    <xf numFmtId="4" fontId="8" fillId="33" borderId="16" xfId="0" applyNumberFormat="1" applyFont="1" applyFill="1" applyBorder="1" applyAlignment="1">
      <alignment/>
    </xf>
    <xf numFmtId="4" fontId="13" fillId="0" borderId="16" xfId="0" applyNumberFormat="1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10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4" fontId="7" fillId="0" borderId="21" xfId="0" applyNumberFormat="1" applyFont="1" applyFill="1" applyBorder="1" applyAlignment="1">
      <alignment horizontal="center" vertical="center"/>
    </xf>
    <xf numFmtId="4" fontId="11" fillId="0" borderId="21" xfId="0" applyNumberFormat="1" applyFont="1" applyFill="1" applyBorder="1" applyAlignment="1">
      <alignment horizontal="center" vertical="center"/>
    </xf>
    <xf numFmtId="4" fontId="10" fillId="0" borderId="20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4" fontId="11" fillId="0" borderId="21" xfId="0" applyNumberFormat="1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4" fontId="10" fillId="0" borderId="21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" fontId="10" fillId="0" borderId="2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4" fontId="10" fillId="0" borderId="21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3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7" xfId="0" applyFont="1" applyBorder="1" applyAlignment="1">
      <alignment/>
    </xf>
    <xf numFmtId="4" fontId="7" fillId="0" borderId="21" xfId="0" applyNumberFormat="1" applyFont="1" applyBorder="1" applyAlignment="1">
      <alignment horizontal="center"/>
    </xf>
    <xf numFmtId="4" fontId="10" fillId="0" borderId="2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Fill="1" applyBorder="1" applyAlignment="1">
      <alignment/>
    </xf>
    <xf numFmtId="4" fontId="10" fillId="0" borderId="24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/>
    </xf>
    <xf numFmtId="4" fontId="10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0" fillId="0" borderId="29" xfId="0" applyFont="1" applyBorder="1" applyAlignment="1">
      <alignment/>
    </xf>
    <xf numFmtId="4" fontId="7" fillId="0" borderId="20" xfId="0" applyNumberFormat="1" applyFont="1" applyBorder="1" applyAlignment="1">
      <alignment horizontal="center"/>
    </xf>
    <xf numFmtId="0" fontId="10" fillId="0" borderId="30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0" fillId="34" borderId="23" xfId="0" applyFill="1" applyBorder="1" applyAlignment="1">
      <alignment/>
    </xf>
    <xf numFmtId="0" fontId="10" fillId="34" borderId="31" xfId="0" applyFont="1" applyFill="1" applyBorder="1" applyAlignment="1">
      <alignment/>
    </xf>
    <xf numFmtId="0" fontId="10" fillId="0" borderId="32" xfId="0" applyFont="1" applyBorder="1" applyAlignment="1">
      <alignment/>
    </xf>
    <xf numFmtId="0" fontId="7" fillId="0" borderId="33" xfId="0" applyFont="1" applyBorder="1" applyAlignment="1">
      <alignment horizontal="center"/>
    </xf>
    <xf numFmtId="4" fontId="13" fillId="0" borderId="2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2" fillId="0" borderId="34" xfId="0" applyFont="1" applyBorder="1" applyAlignment="1">
      <alignment/>
    </xf>
    <xf numFmtId="0" fontId="10" fillId="0" borderId="0" xfId="0" applyFont="1" applyBorder="1" applyAlignment="1">
      <alignment horizont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/>
    </xf>
    <xf numFmtId="0" fontId="10" fillId="0" borderId="35" xfId="0" applyFont="1" applyBorder="1" applyAlignment="1">
      <alignment/>
    </xf>
    <xf numFmtId="0" fontId="7" fillId="0" borderId="24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36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12" xfId="0" applyNumberFormat="1" applyFont="1" applyBorder="1" applyAlignment="1">
      <alignment horizontal="center"/>
    </xf>
    <xf numFmtId="4" fontId="7" fillId="33" borderId="12" xfId="0" applyNumberFormat="1" applyFont="1" applyFill="1" applyBorder="1" applyAlignment="1">
      <alignment horizontal="center"/>
    </xf>
    <xf numFmtId="0" fontId="10" fillId="0" borderId="37" xfId="0" applyFont="1" applyBorder="1" applyAlignment="1">
      <alignment/>
    </xf>
    <xf numFmtId="4" fontId="7" fillId="0" borderId="14" xfId="0" applyNumberFormat="1" applyFont="1" applyBorder="1" applyAlignment="1">
      <alignment horizontal="center"/>
    </xf>
    <xf numFmtId="4" fontId="7" fillId="33" borderId="14" xfId="0" applyNumberFormat="1" applyFont="1" applyFill="1" applyBorder="1" applyAlignment="1">
      <alignment horizontal="center"/>
    </xf>
    <xf numFmtId="4" fontId="7" fillId="0" borderId="38" xfId="0" applyNumberFormat="1" applyFont="1" applyBorder="1" applyAlignment="1">
      <alignment horizontal="center"/>
    </xf>
    <xf numFmtId="4" fontId="7" fillId="33" borderId="38" xfId="0" applyNumberFormat="1" applyFont="1" applyFill="1" applyBorder="1" applyAlignment="1">
      <alignment horizontal="center"/>
    </xf>
    <xf numFmtId="0" fontId="14" fillId="0" borderId="37" xfId="0" applyFont="1" applyBorder="1" applyAlignment="1">
      <alignment horizontal="left"/>
    </xf>
    <xf numFmtId="4" fontId="13" fillId="0" borderId="14" xfId="0" applyNumberFormat="1" applyFont="1" applyBorder="1" applyAlignment="1">
      <alignment shrinkToFit="1"/>
    </xf>
    <xf numFmtId="4" fontId="13" fillId="33" borderId="14" xfId="0" applyNumberFormat="1" applyFont="1" applyFill="1" applyBorder="1" applyAlignment="1">
      <alignment shrinkToFit="1"/>
    </xf>
    <xf numFmtId="0" fontId="14" fillId="0" borderId="15" xfId="0" applyFont="1" applyBorder="1" applyAlignment="1">
      <alignment horizontal="center" vertical="center"/>
    </xf>
    <xf numFmtId="4" fontId="8" fillId="0" borderId="23" xfId="0" applyNumberFormat="1" applyFont="1" applyBorder="1" applyAlignment="1">
      <alignment vertical="center" shrinkToFit="1"/>
    </xf>
    <xf numFmtId="4" fontId="8" fillId="0" borderId="16" xfId="0" applyNumberFormat="1" applyFont="1" applyBorder="1" applyAlignment="1">
      <alignment shrinkToFit="1"/>
    </xf>
    <xf numFmtId="4" fontId="8" fillId="33" borderId="16" xfId="0" applyNumberFormat="1" applyFont="1" applyFill="1" applyBorder="1" applyAlignment="1">
      <alignment shrinkToFit="1"/>
    </xf>
    <xf numFmtId="0" fontId="14" fillId="0" borderId="22" xfId="0" applyFont="1" applyBorder="1" applyAlignment="1">
      <alignment horizontal="center" vertical="center"/>
    </xf>
    <xf numFmtId="4" fontId="13" fillId="0" borderId="20" xfId="0" applyNumberFormat="1" applyFont="1" applyBorder="1" applyAlignment="1">
      <alignment vertical="center" shrinkToFit="1"/>
    </xf>
    <xf numFmtId="4" fontId="13" fillId="0" borderId="20" xfId="0" applyNumberFormat="1" applyFont="1" applyBorder="1" applyAlignment="1">
      <alignment shrinkToFit="1"/>
    </xf>
    <xf numFmtId="4" fontId="13" fillId="33" borderId="20" xfId="0" applyNumberFormat="1" applyFont="1" applyFill="1" applyBorder="1" applyAlignment="1">
      <alignment shrinkToFit="1"/>
    </xf>
    <xf numFmtId="4" fontId="8" fillId="0" borderId="20" xfId="0" applyNumberFormat="1" applyFont="1" applyBorder="1" applyAlignment="1">
      <alignment vertical="center" shrinkToFit="1"/>
    </xf>
    <xf numFmtId="4" fontId="8" fillId="0" borderId="20" xfId="0" applyNumberFormat="1" applyFont="1" applyBorder="1" applyAlignment="1">
      <alignment shrinkToFit="1"/>
    </xf>
    <xf numFmtId="4" fontId="8" fillId="33" borderId="20" xfId="0" applyNumberFormat="1" applyFont="1" applyFill="1" applyBorder="1" applyAlignment="1">
      <alignment shrinkToFit="1"/>
    </xf>
    <xf numFmtId="0" fontId="16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4" fillId="0" borderId="22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2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/>
    </xf>
    <xf numFmtId="0" fontId="16" fillId="0" borderId="22" xfId="0" applyFont="1" applyBorder="1" applyAlignment="1">
      <alignment/>
    </xf>
    <xf numFmtId="0" fontId="14" fillId="34" borderId="34" xfId="0" applyFont="1" applyFill="1" applyBorder="1" applyAlignment="1">
      <alignment horizontal="left" wrapText="1"/>
    </xf>
    <xf numFmtId="0" fontId="14" fillId="34" borderId="25" xfId="0" applyFont="1" applyFill="1" applyBorder="1" applyAlignment="1">
      <alignment horizontal="left" wrapText="1"/>
    </xf>
    <xf numFmtId="0" fontId="14" fillId="34" borderId="41" xfId="0" applyFont="1" applyFill="1" applyBorder="1" applyAlignment="1">
      <alignment horizontal="left" wrapText="1"/>
    </xf>
    <xf numFmtId="4" fontId="17" fillId="0" borderId="12" xfId="0" applyNumberFormat="1" applyFont="1" applyBorder="1" applyAlignment="1">
      <alignment shrinkToFit="1"/>
    </xf>
    <xf numFmtId="4" fontId="13" fillId="0" borderId="12" xfId="0" applyNumberFormat="1" applyFont="1" applyBorder="1" applyAlignment="1">
      <alignment shrinkToFit="1"/>
    </xf>
    <xf numFmtId="4" fontId="13" fillId="33" borderId="12" xfId="0" applyNumberFormat="1" applyFont="1" applyFill="1" applyBorder="1" applyAlignment="1">
      <alignment shrinkToFit="1"/>
    </xf>
    <xf numFmtId="0" fontId="16" fillId="0" borderId="37" xfId="0" applyFont="1" applyBorder="1" applyAlignment="1">
      <alignment/>
    </xf>
    <xf numFmtId="0" fontId="14" fillId="34" borderId="23" xfId="0" applyFont="1" applyFill="1" applyBorder="1" applyAlignment="1">
      <alignment horizontal="left" wrapText="1"/>
    </xf>
    <xf numFmtId="0" fontId="14" fillId="34" borderId="0" xfId="0" applyFont="1" applyFill="1" applyBorder="1" applyAlignment="1">
      <alignment horizontal="left" wrapText="1"/>
    </xf>
    <xf numFmtId="0" fontId="14" fillId="34" borderId="31" xfId="0" applyFont="1" applyFill="1" applyBorder="1" applyAlignment="1">
      <alignment horizontal="left" wrapText="1"/>
    </xf>
    <xf numFmtId="4" fontId="17" fillId="0" borderId="38" xfId="0" applyNumberFormat="1" applyFont="1" applyBorder="1" applyAlignment="1">
      <alignment shrinkToFit="1"/>
    </xf>
    <xf numFmtId="4" fontId="13" fillId="0" borderId="38" xfId="0" applyNumberFormat="1" applyFont="1" applyBorder="1" applyAlignment="1">
      <alignment shrinkToFit="1"/>
    </xf>
    <xf numFmtId="4" fontId="13" fillId="33" borderId="38" xfId="0" applyNumberFormat="1" applyFont="1" applyFill="1" applyBorder="1" applyAlignment="1">
      <alignment shrinkToFit="1"/>
    </xf>
    <xf numFmtId="0" fontId="14" fillId="0" borderId="37" xfId="0" applyFont="1" applyBorder="1" applyAlignment="1">
      <alignment/>
    </xf>
    <xf numFmtId="4" fontId="17" fillId="0" borderId="14" xfId="0" applyNumberFormat="1" applyFont="1" applyBorder="1" applyAlignment="1">
      <alignment horizontal="right" shrinkToFit="1"/>
    </xf>
    <xf numFmtId="4" fontId="8" fillId="0" borderId="14" xfId="0" applyNumberFormat="1" applyFont="1" applyBorder="1" applyAlignment="1">
      <alignment shrinkToFit="1"/>
    </xf>
    <xf numFmtId="4" fontId="8" fillId="33" borderId="14" xfId="0" applyNumberFormat="1" applyFont="1" applyFill="1" applyBorder="1" applyAlignment="1">
      <alignment shrinkToFit="1"/>
    </xf>
    <xf numFmtId="4" fontId="8" fillId="0" borderId="14" xfId="0" applyNumberFormat="1" applyFont="1" applyBorder="1" applyAlignment="1">
      <alignment/>
    </xf>
    <xf numFmtId="4" fontId="13" fillId="0" borderId="16" xfId="0" applyNumberFormat="1" applyFont="1" applyBorder="1" applyAlignment="1">
      <alignment shrinkToFit="1"/>
    </xf>
    <xf numFmtId="0" fontId="14" fillId="0" borderId="22" xfId="0" applyFont="1" applyBorder="1" applyAlignment="1">
      <alignment/>
    </xf>
    <xf numFmtId="4" fontId="17" fillId="0" borderId="16" xfId="0" applyNumberFormat="1" applyFont="1" applyBorder="1" applyAlignment="1">
      <alignment shrinkToFit="1"/>
    </xf>
    <xf numFmtId="0" fontId="16" fillId="0" borderId="39" xfId="0" applyFont="1" applyBorder="1" applyAlignment="1">
      <alignment/>
    </xf>
    <xf numFmtId="4" fontId="17" fillId="0" borderId="20" xfId="0" applyNumberFormat="1" applyFont="1" applyBorder="1" applyAlignment="1">
      <alignment shrinkToFit="1"/>
    </xf>
    <xf numFmtId="0" fontId="2" fillId="0" borderId="37" xfId="0" applyFont="1" applyBorder="1" applyAlignment="1">
      <alignment/>
    </xf>
    <xf numFmtId="0" fontId="14" fillId="0" borderId="42" xfId="0" applyFont="1" applyBorder="1" applyAlignment="1">
      <alignment/>
    </xf>
    <xf numFmtId="4" fontId="13" fillId="0" borderId="43" xfId="0" applyNumberFormat="1" applyFont="1" applyBorder="1" applyAlignment="1">
      <alignment horizontal="right" shrinkToFit="1"/>
    </xf>
    <xf numFmtId="4" fontId="13" fillId="0" borderId="43" xfId="0" applyNumberFormat="1" applyFont="1" applyBorder="1" applyAlignment="1">
      <alignment shrinkToFit="1"/>
    </xf>
    <xf numFmtId="4" fontId="13" fillId="0" borderId="43" xfId="0" applyNumberFormat="1" applyFont="1" applyBorder="1" applyAlignment="1">
      <alignment/>
    </xf>
    <xf numFmtId="164" fontId="16" fillId="0" borderId="43" xfId="0" applyNumberFormat="1" applyFont="1" applyBorder="1" applyAlignment="1">
      <alignment shrinkToFit="1"/>
    </xf>
    <xf numFmtId="0" fontId="8" fillId="0" borderId="43" xfId="0" applyFont="1" applyBorder="1" applyAlignment="1">
      <alignment/>
    </xf>
    <xf numFmtId="0" fontId="0" fillId="0" borderId="0" xfId="0" applyAlignment="1">
      <alignment horizontal="center"/>
    </xf>
    <xf numFmtId="4" fontId="8" fillId="0" borderId="23" xfId="0" applyNumberFormat="1" applyFont="1" applyBorder="1" applyAlignment="1">
      <alignment shrinkToFit="1"/>
    </xf>
    <xf numFmtId="4" fontId="8" fillId="0" borderId="44" xfId="0" applyNumberFormat="1" applyFont="1" applyBorder="1" applyAlignment="1">
      <alignment/>
    </xf>
    <xf numFmtId="4" fontId="10" fillId="0" borderId="44" xfId="0" applyNumberFormat="1" applyFont="1" applyBorder="1" applyAlignment="1">
      <alignment horizontal="center"/>
    </xf>
    <xf numFmtId="4" fontId="10" fillId="0" borderId="44" xfId="0" applyNumberFormat="1" applyFont="1" applyBorder="1" applyAlignment="1">
      <alignment horizontal="center" vertical="center" shrinkToFit="1"/>
    </xf>
    <xf numFmtId="4" fontId="10" fillId="0" borderId="44" xfId="0" applyNumberFormat="1" applyFont="1" applyBorder="1" applyAlignment="1">
      <alignment shrinkToFit="1"/>
    </xf>
    <xf numFmtId="164" fontId="10" fillId="0" borderId="44" xfId="0" applyNumberFormat="1" applyFont="1" applyBorder="1" applyAlignment="1">
      <alignment shrinkToFit="1"/>
    </xf>
    <xf numFmtId="4" fontId="13" fillId="0" borderId="45" xfId="0" applyNumberFormat="1" applyFont="1" applyBorder="1" applyAlignment="1">
      <alignment shrinkToFit="1"/>
    </xf>
    <xf numFmtId="4" fontId="13" fillId="33" borderId="45" xfId="0" applyNumberFormat="1" applyFont="1" applyFill="1" applyBorder="1" applyAlignment="1">
      <alignment shrinkToFit="1"/>
    </xf>
    <xf numFmtId="0" fontId="0" fillId="0" borderId="42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4" fontId="0" fillId="33" borderId="14" xfId="0" applyNumberFormat="1" applyFill="1" applyBorder="1" applyAlignment="1">
      <alignment/>
    </xf>
    <xf numFmtId="0" fontId="18" fillId="0" borderId="37" xfId="0" applyFont="1" applyBorder="1" applyAlignment="1">
      <alignment/>
    </xf>
    <xf numFmtId="0" fontId="20" fillId="0" borderId="13" xfId="0" applyFont="1" applyBorder="1" applyAlignment="1">
      <alignment horizontal="left" wrapText="1"/>
    </xf>
    <xf numFmtId="2" fontId="5" fillId="0" borderId="10" xfId="0" applyNumberFormat="1" applyFont="1" applyBorder="1" applyAlignment="1">
      <alignment shrinkToFit="1"/>
    </xf>
    <xf numFmtId="164" fontId="5" fillId="0" borderId="10" xfId="0" applyNumberFormat="1" applyFont="1" applyBorder="1" applyAlignment="1">
      <alignment shrinkToFit="1"/>
    </xf>
    <xf numFmtId="164" fontId="5" fillId="33" borderId="10" xfId="0" applyNumberFormat="1" applyFont="1" applyFill="1" applyBorder="1" applyAlignment="1">
      <alignment shrinkToFit="1"/>
    </xf>
    <xf numFmtId="164" fontId="5" fillId="0" borderId="42" xfId="0" applyNumberFormat="1" applyFont="1" applyBorder="1" applyAlignment="1">
      <alignment shrinkToFit="1"/>
    </xf>
    <xf numFmtId="0" fontId="18" fillId="0" borderId="0" xfId="0" applyFont="1" applyBorder="1" applyAlignment="1">
      <alignment/>
    </xf>
    <xf numFmtId="0" fontId="0" fillId="0" borderId="46" xfId="0" applyBorder="1" applyAlignment="1">
      <alignment horizontal="center"/>
    </xf>
    <xf numFmtId="0" fontId="0" fillId="0" borderId="19" xfId="0" applyBorder="1" applyAlignment="1">
      <alignment/>
    </xf>
    <xf numFmtId="4" fontId="0" fillId="0" borderId="47" xfId="0" applyNumberFormat="1" applyBorder="1" applyAlignment="1">
      <alignment/>
    </xf>
    <xf numFmtId="0" fontId="0" fillId="0" borderId="36" xfId="0" applyBorder="1" applyAlignment="1">
      <alignment/>
    </xf>
    <xf numFmtId="4" fontId="0" fillId="0" borderId="48" xfId="0" applyNumberFormat="1" applyBorder="1" applyAlignment="1">
      <alignment/>
    </xf>
    <xf numFmtId="0" fontId="0" fillId="0" borderId="41" xfId="0" applyBorder="1" applyAlignment="1">
      <alignment/>
    </xf>
    <xf numFmtId="4" fontId="0" fillId="0" borderId="49" xfId="0" applyNumberFormat="1" applyBorder="1" applyAlignment="1">
      <alignment/>
    </xf>
    <xf numFmtId="0" fontId="0" fillId="0" borderId="50" xfId="0" applyBorder="1" applyAlignment="1">
      <alignment/>
    </xf>
    <xf numFmtId="4" fontId="43" fillId="0" borderId="46" xfId="0" applyNumberFormat="1" applyFont="1" applyBorder="1" applyAlignment="1">
      <alignment/>
    </xf>
    <xf numFmtId="0" fontId="43" fillId="0" borderId="45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50" xfId="0" applyFont="1" applyBorder="1" applyAlignment="1">
      <alignment horizontal="center"/>
    </xf>
    <xf numFmtId="0" fontId="14" fillId="34" borderId="21" xfId="0" applyFont="1" applyFill="1" applyBorder="1" applyAlignment="1">
      <alignment horizontal="left" wrapText="1"/>
    </xf>
    <xf numFmtId="0" fontId="14" fillId="34" borderId="24" xfId="0" applyFont="1" applyFill="1" applyBorder="1" applyAlignment="1">
      <alignment horizontal="left" wrapText="1"/>
    </xf>
    <xf numFmtId="0" fontId="14" fillId="34" borderId="36" xfId="0" applyFont="1" applyFill="1" applyBorder="1" applyAlignment="1">
      <alignment horizontal="left" wrapText="1"/>
    </xf>
    <xf numFmtId="0" fontId="14" fillId="34" borderId="45" xfId="0" applyFont="1" applyFill="1" applyBorder="1" applyAlignment="1">
      <alignment horizontal="left" wrapText="1"/>
    </xf>
    <xf numFmtId="0" fontId="14" fillId="34" borderId="13" xfId="0" applyFont="1" applyFill="1" applyBorder="1" applyAlignment="1">
      <alignment horizontal="left" wrapText="1"/>
    </xf>
    <xf numFmtId="0" fontId="14" fillId="34" borderId="50" xfId="0" applyFont="1" applyFill="1" applyBorder="1" applyAlignment="1">
      <alignment horizontal="left" wrapText="1"/>
    </xf>
    <xf numFmtId="0" fontId="0" fillId="0" borderId="45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50" xfId="0" applyBorder="1" applyAlignment="1">
      <alignment wrapText="1"/>
    </xf>
    <xf numFmtId="0" fontId="19" fillId="0" borderId="13" xfId="0" applyFont="1" applyBorder="1" applyAlignment="1">
      <alignment/>
    </xf>
    <xf numFmtId="0" fontId="43" fillId="0" borderId="3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52" xfId="0" applyBorder="1" applyAlignment="1">
      <alignment horizontal="center" vertical="top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1" xfId="0" applyBorder="1" applyAlignment="1">
      <alignment horizontal="left"/>
    </xf>
    <xf numFmtId="0" fontId="15" fillId="34" borderId="21" xfId="0" applyFont="1" applyFill="1" applyBorder="1" applyAlignment="1">
      <alignment horizontal="left" wrapText="1"/>
    </xf>
    <xf numFmtId="0" fontId="15" fillId="34" borderId="24" xfId="0" applyFont="1" applyFill="1" applyBorder="1" applyAlignment="1">
      <alignment horizontal="left" wrapText="1"/>
    </xf>
    <xf numFmtId="0" fontId="15" fillId="34" borderId="36" xfId="0" applyFont="1" applyFill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16" fillId="34" borderId="21" xfId="0" applyFont="1" applyFill="1" applyBorder="1" applyAlignment="1">
      <alignment horizontal="left" wrapText="1"/>
    </xf>
    <xf numFmtId="0" fontId="16" fillId="34" borderId="24" xfId="0" applyFont="1" applyFill="1" applyBorder="1" applyAlignment="1">
      <alignment horizontal="left" wrapText="1"/>
    </xf>
    <xf numFmtId="0" fontId="16" fillId="34" borderId="36" xfId="0" applyFont="1" applyFill="1" applyBorder="1" applyAlignment="1">
      <alignment horizontal="left" wrapText="1"/>
    </xf>
    <xf numFmtId="0" fontId="14" fillId="34" borderId="53" xfId="0" applyFont="1" applyFill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16" fillId="34" borderId="56" xfId="0" applyFont="1" applyFill="1" applyBorder="1" applyAlignment="1">
      <alignment horizontal="left" wrapText="1"/>
    </xf>
    <xf numFmtId="0" fontId="16" fillId="34" borderId="18" xfId="0" applyFont="1" applyFill="1" applyBorder="1" applyAlignment="1">
      <alignment horizontal="left" wrapText="1"/>
    </xf>
    <xf numFmtId="0" fontId="16" fillId="34" borderId="19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14" fillId="34" borderId="45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wrapText="1"/>
    </xf>
    <xf numFmtId="0" fontId="16" fillId="0" borderId="36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15" fillId="0" borderId="24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wrapText="1"/>
    </xf>
    <xf numFmtId="0" fontId="16" fillId="0" borderId="19" xfId="0" applyFont="1" applyBorder="1" applyAlignment="1">
      <alignment horizontal="left" wrapText="1"/>
    </xf>
    <xf numFmtId="0" fontId="10" fillId="34" borderId="23" xfId="0" applyFont="1" applyFill="1" applyBorder="1" applyAlignment="1">
      <alignment horizontal="left"/>
    </xf>
    <xf numFmtId="0" fontId="10" fillId="34" borderId="0" xfId="0" applyFont="1" applyFill="1" applyBorder="1" applyAlignment="1">
      <alignment horizontal="left"/>
    </xf>
    <xf numFmtId="0" fontId="10" fillId="34" borderId="31" xfId="0" applyFont="1" applyFill="1" applyBorder="1" applyAlignment="1">
      <alignment horizontal="left"/>
    </xf>
    <xf numFmtId="0" fontId="0" fillId="34" borderId="23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31" xfId="0" applyFill="1" applyBorder="1" applyAlignment="1">
      <alignment horizontal="left"/>
    </xf>
    <xf numFmtId="0" fontId="10" fillId="34" borderId="56" xfId="0" applyFont="1" applyFill="1" applyBorder="1" applyAlignment="1">
      <alignment horizontal="left"/>
    </xf>
    <xf numFmtId="0" fontId="10" fillId="34" borderId="18" xfId="0" applyFont="1" applyFill="1" applyBorder="1" applyAlignment="1">
      <alignment horizontal="left"/>
    </xf>
    <xf numFmtId="0" fontId="10" fillId="34" borderId="19" xfId="0" applyFont="1" applyFill="1" applyBorder="1" applyAlignment="1">
      <alignment horizontal="left"/>
    </xf>
    <xf numFmtId="0" fontId="12" fillId="0" borderId="34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41" xfId="0" applyBorder="1" applyAlignment="1">
      <alignment wrapText="1"/>
    </xf>
    <xf numFmtId="0" fontId="7" fillId="0" borderId="13" xfId="0" applyFont="1" applyBorder="1" applyAlignment="1">
      <alignment wrapText="1"/>
    </xf>
    <xf numFmtId="0" fontId="14" fillId="0" borderId="13" xfId="0" applyFont="1" applyBorder="1" applyAlignment="1">
      <alignment horizontal="left" wrapText="1"/>
    </xf>
    <xf numFmtId="0" fontId="12" fillId="0" borderId="39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0" fillId="0" borderId="39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56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5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3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4"/>
  <sheetViews>
    <sheetView tabSelected="1" zoomScalePageLayoutView="0" workbookViewId="0" topLeftCell="A129">
      <selection activeCell="B1" sqref="A1:X156"/>
    </sheetView>
  </sheetViews>
  <sheetFormatPr defaultColWidth="9.140625" defaultRowHeight="15"/>
  <cols>
    <col min="1" max="1" width="7.140625" style="0" customWidth="1"/>
    <col min="6" max="6" width="18.421875" style="0" customWidth="1"/>
    <col min="7" max="7" width="12.00390625" style="0" customWidth="1"/>
    <col min="8" max="8" width="11.28125" style="0" customWidth="1"/>
    <col min="9" max="9" width="11.421875" style="0" customWidth="1"/>
    <col min="10" max="10" width="11.00390625" style="0" customWidth="1"/>
    <col min="11" max="11" width="10.7109375" style="1" customWidth="1"/>
    <col min="12" max="12" width="11.28125" style="0" customWidth="1"/>
    <col min="13" max="13" width="11.421875" style="0" customWidth="1"/>
    <col min="14" max="14" width="10.57421875" style="0" customWidth="1"/>
    <col min="15" max="15" width="12.57421875" style="1" customWidth="1"/>
    <col min="16" max="16" width="11.140625" style="0" customWidth="1"/>
    <col min="17" max="17" width="10.8515625" style="0" customWidth="1"/>
    <col min="18" max="18" width="10.57421875" style="0" customWidth="1"/>
    <col min="19" max="19" width="11.140625" style="1" customWidth="1"/>
    <col min="20" max="22" width="11.140625" style="0" customWidth="1"/>
    <col min="23" max="23" width="12.8515625" style="1" customWidth="1"/>
    <col min="24" max="24" width="11.8515625" style="0" customWidth="1"/>
  </cols>
  <sheetData>
    <row r="1" spans="2:7" ht="17.25">
      <c r="B1" s="267" t="s">
        <v>0</v>
      </c>
      <c r="C1" s="267"/>
      <c r="D1" s="267"/>
      <c r="E1" s="267"/>
      <c r="F1" s="267"/>
      <c r="G1" s="267"/>
    </row>
    <row r="2" spans="2:7" ht="17.25">
      <c r="B2" s="268" t="s">
        <v>1</v>
      </c>
      <c r="C2" s="268"/>
      <c r="D2" s="268"/>
      <c r="E2" s="268"/>
      <c r="F2" s="268"/>
      <c r="G2" s="268"/>
    </row>
    <row r="3" spans="2:24" ht="15">
      <c r="B3" s="269" t="s">
        <v>2</v>
      </c>
      <c r="C3" s="269"/>
      <c r="D3" s="269"/>
      <c r="E3" s="269"/>
      <c r="F3" s="269"/>
      <c r="G3" s="2"/>
      <c r="H3" s="3"/>
      <c r="I3" s="3"/>
      <c r="J3" s="3"/>
      <c r="K3" s="4"/>
      <c r="L3" s="3"/>
      <c r="M3" s="3"/>
      <c r="N3" s="3"/>
      <c r="O3" s="4"/>
      <c r="P3" s="3"/>
      <c r="Q3" s="3"/>
      <c r="R3" s="3"/>
      <c r="S3" s="4"/>
      <c r="T3" s="3"/>
      <c r="U3" s="3"/>
      <c r="V3" s="3"/>
      <c r="W3" s="4"/>
      <c r="X3" s="3"/>
    </row>
    <row r="4" spans="1:24" s="9" customFormat="1" ht="18" thickBot="1">
      <c r="A4"/>
      <c r="B4" s="5"/>
      <c r="C4" s="6"/>
      <c r="D4" s="7"/>
      <c r="E4" s="8"/>
      <c r="F4" s="8"/>
      <c r="G4" s="2"/>
      <c r="H4" s="3"/>
      <c r="I4" s="3"/>
      <c r="J4" s="3"/>
      <c r="K4" s="4"/>
      <c r="L4" s="3"/>
      <c r="M4" s="3"/>
      <c r="N4" s="3"/>
      <c r="O4" s="4"/>
      <c r="P4" s="3"/>
      <c r="Q4" s="3"/>
      <c r="R4" s="3"/>
      <c r="S4" s="4"/>
      <c r="T4" s="3"/>
      <c r="U4" s="3"/>
      <c r="V4" s="3"/>
      <c r="W4" s="4"/>
      <c r="X4" s="3"/>
    </row>
    <row r="5" spans="1:24" s="9" customFormat="1" ht="29.25" thickBot="1">
      <c r="A5" s="10" t="s">
        <v>3</v>
      </c>
      <c r="B5" s="11" t="s">
        <v>4</v>
      </c>
      <c r="C5" s="270" t="s">
        <v>5</v>
      </c>
      <c r="D5" s="271"/>
      <c r="E5" s="271"/>
      <c r="F5" s="272"/>
      <c r="G5" s="12" t="s">
        <v>6</v>
      </c>
      <c r="H5" s="13" t="s">
        <v>7</v>
      </c>
      <c r="I5" s="13" t="s">
        <v>8</v>
      </c>
      <c r="J5" s="13" t="s">
        <v>9</v>
      </c>
      <c r="K5" s="14" t="s">
        <v>10</v>
      </c>
      <c r="L5" s="13" t="s">
        <v>11</v>
      </c>
      <c r="M5" s="13" t="s">
        <v>12</v>
      </c>
      <c r="N5" s="13" t="s">
        <v>13</v>
      </c>
      <c r="O5" s="14" t="s">
        <v>14</v>
      </c>
      <c r="P5" s="13" t="s">
        <v>15</v>
      </c>
      <c r="Q5" s="13" t="s">
        <v>16</v>
      </c>
      <c r="R5" s="13" t="s">
        <v>17</v>
      </c>
      <c r="S5" s="14" t="s">
        <v>18</v>
      </c>
      <c r="T5" s="13" t="s">
        <v>19</v>
      </c>
      <c r="U5" s="13" t="s">
        <v>20</v>
      </c>
      <c r="V5" s="13" t="s">
        <v>21</v>
      </c>
      <c r="W5" s="14" t="s">
        <v>22</v>
      </c>
      <c r="X5" s="15" t="s">
        <v>23</v>
      </c>
    </row>
    <row r="6" spans="1:24" s="9" customFormat="1" ht="32.25" customHeight="1" thickBot="1">
      <c r="A6" s="16"/>
      <c r="B6" s="17"/>
      <c r="C6" s="273" t="s">
        <v>24</v>
      </c>
      <c r="D6" s="274"/>
      <c r="E6" s="274"/>
      <c r="F6" s="275"/>
      <c r="G6" s="18"/>
      <c r="H6" s="19"/>
      <c r="I6" s="19"/>
      <c r="J6" s="19"/>
      <c r="K6" s="20"/>
      <c r="L6" s="19"/>
      <c r="M6" s="19"/>
      <c r="N6" s="19"/>
      <c r="O6" s="20"/>
      <c r="P6" s="19"/>
      <c r="Q6" s="19"/>
      <c r="R6" s="19"/>
      <c r="S6" s="20"/>
      <c r="T6" s="19"/>
      <c r="U6" s="19"/>
      <c r="V6" s="19"/>
      <c r="W6" s="20"/>
      <c r="X6" s="19"/>
    </row>
    <row r="7" spans="1:24" s="9" customFormat="1" ht="14.25">
      <c r="A7" s="21">
        <v>801</v>
      </c>
      <c r="B7" s="22">
        <v>211</v>
      </c>
      <c r="C7" s="23" t="s">
        <v>25</v>
      </c>
      <c r="D7" s="24"/>
      <c r="E7" s="24"/>
      <c r="F7" s="24"/>
      <c r="G7" s="25">
        <v>1168400</v>
      </c>
      <c r="H7" s="26">
        <v>34513</v>
      </c>
      <c r="I7" s="26">
        <f>97400+15387</f>
        <v>112787</v>
      </c>
      <c r="J7" s="26">
        <v>97400</v>
      </c>
      <c r="K7" s="27">
        <f>H7+I7+J7</f>
        <v>244700</v>
      </c>
      <c r="L7" s="26">
        <v>97400</v>
      </c>
      <c r="M7" s="26">
        <v>154400</v>
      </c>
      <c r="N7" s="26">
        <v>173400</v>
      </c>
      <c r="O7" s="27">
        <f>L7+M7+N7</f>
        <v>425200</v>
      </c>
      <c r="P7" s="26">
        <v>68900</v>
      </c>
      <c r="Q7" s="26">
        <v>40400</v>
      </c>
      <c r="R7" s="26">
        <v>97400</v>
      </c>
      <c r="S7" s="27">
        <f>P7+Q7+R7</f>
        <v>206700</v>
      </c>
      <c r="T7" s="26">
        <v>97400</v>
      </c>
      <c r="U7" s="26">
        <v>97400</v>
      </c>
      <c r="V7" s="26">
        <v>97000</v>
      </c>
      <c r="W7" s="27">
        <f>T7+U7+V7</f>
        <v>291800</v>
      </c>
      <c r="X7" s="28">
        <f>K7+O7+S7+W7</f>
        <v>1168400</v>
      </c>
    </row>
    <row r="8" spans="1:24" s="9" customFormat="1" ht="14.25">
      <c r="A8"/>
      <c r="B8" s="29"/>
      <c r="C8" s="30"/>
      <c r="D8" s="30"/>
      <c r="E8" s="30"/>
      <c r="F8" s="31"/>
      <c r="G8" s="32"/>
      <c r="H8" s="33"/>
      <c r="I8" s="33"/>
      <c r="J8" s="33"/>
      <c r="K8" s="27">
        <f aca="true" t="shared" si="0" ref="K8:K71">H8+I8+J8</f>
        <v>0</v>
      </c>
      <c r="L8" s="33"/>
      <c r="M8" s="33"/>
      <c r="N8" s="33"/>
      <c r="O8" s="27">
        <f aca="true" t="shared" si="1" ref="O8:O71">L8+M8+N8</f>
        <v>0</v>
      </c>
      <c r="P8" s="33"/>
      <c r="Q8" s="33"/>
      <c r="R8" s="33"/>
      <c r="S8" s="27">
        <f aca="true" t="shared" si="2" ref="S8:S71">P8+Q8+R8</f>
        <v>0</v>
      </c>
      <c r="T8" s="33"/>
      <c r="U8" s="33"/>
      <c r="V8" s="33"/>
      <c r="W8" s="27">
        <f aca="true" t="shared" si="3" ref="W8:W71">T8+U8+V8</f>
        <v>0</v>
      </c>
      <c r="X8" s="26">
        <f aca="true" t="shared" si="4" ref="X8:X71">K8+O8+S8+W8</f>
        <v>0</v>
      </c>
    </row>
    <row r="9" spans="1:24" s="9" customFormat="1" ht="14.25">
      <c r="A9"/>
      <c r="B9" s="22">
        <v>212</v>
      </c>
      <c r="C9" s="23" t="s">
        <v>26</v>
      </c>
      <c r="D9" s="34"/>
      <c r="E9" s="34"/>
      <c r="F9" s="34"/>
      <c r="G9" s="35">
        <f>SUM(G10:G11)</f>
        <v>6240</v>
      </c>
      <c r="H9" s="35">
        <f aca="true" t="shared" si="5" ref="H9:V9">H10+H11</f>
        <v>0</v>
      </c>
      <c r="I9" s="35">
        <f t="shared" si="5"/>
        <v>600</v>
      </c>
      <c r="J9" s="35">
        <f t="shared" si="5"/>
        <v>600</v>
      </c>
      <c r="K9" s="27">
        <f t="shared" si="0"/>
        <v>1200</v>
      </c>
      <c r="L9" s="35">
        <f t="shared" si="5"/>
        <v>600</v>
      </c>
      <c r="M9" s="35">
        <f t="shared" si="5"/>
        <v>600</v>
      </c>
      <c r="N9" s="35">
        <f t="shared" si="5"/>
        <v>600</v>
      </c>
      <c r="O9" s="27">
        <f t="shared" si="1"/>
        <v>1800</v>
      </c>
      <c r="P9" s="35">
        <f t="shared" si="5"/>
        <v>600</v>
      </c>
      <c r="Q9" s="35">
        <f t="shared" si="5"/>
        <v>600</v>
      </c>
      <c r="R9" s="35">
        <f t="shared" si="5"/>
        <v>600</v>
      </c>
      <c r="S9" s="27">
        <f t="shared" si="2"/>
        <v>1800</v>
      </c>
      <c r="T9" s="35">
        <f t="shared" si="5"/>
        <v>600</v>
      </c>
      <c r="U9" s="35">
        <f t="shared" si="5"/>
        <v>600</v>
      </c>
      <c r="V9" s="35">
        <f t="shared" si="5"/>
        <v>240</v>
      </c>
      <c r="W9" s="27">
        <f t="shared" si="3"/>
        <v>1440</v>
      </c>
      <c r="X9" s="28">
        <f t="shared" si="4"/>
        <v>6240</v>
      </c>
    </row>
    <row r="10" spans="1:24" s="9" customFormat="1" ht="14.25">
      <c r="A10"/>
      <c r="B10" s="36"/>
      <c r="C10" s="37" t="s">
        <v>27</v>
      </c>
      <c r="D10" s="24"/>
      <c r="E10" s="24"/>
      <c r="F10" s="34"/>
      <c r="G10" s="32"/>
      <c r="H10" s="33"/>
      <c r="I10" s="33"/>
      <c r="J10" s="33"/>
      <c r="K10" s="27">
        <f t="shared" si="0"/>
        <v>0</v>
      </c>
      <c r="L10" s="33"/>
      <c r="M10" s="33"/>
      <c r="N10" s="33"/>
      <c r="O10" s="27">
        <f t="shared" si="1"/>
        <v>0</v>
      </c>
      <c r="P10" s="33"/>
      <c r="Q10" s="33"/>
      <c r="R10" s="33"/>
      <c r="S10" s="27">
        <f t="shared" si="2"/>
        <v>0</v>
      </c>
      <c r="T10" s="33"/>
      <c r="U10" s="33"/>
      <c r="V10" s="33"/>
      <c r="W10" s="27">
        <f t="shared" si="3"/>
        <v>0</v>
      </c>
      <c r="X10" s="26">
        <f t="shared" si="4"/>
        <v>0</v>
      </c>
    </row>
    <row r="11" spans="1:24" s="9" customFormat="1" ht="14.25">
      <c r="A11"/>
      <c r="B11" s="36"/>
      <c r="C11" s="37" t="s">
        <v>28</v>
      </c>
      <c r="D11" s="24"/>
      <c r="E11" s="24"/>
      <c r="F11" s="34"/>
      <c r="G11" s="32">
        <v>6240</v>
      </c>
      <c r="H11" s="33"/>
      <c r="I11" s="33">
        <v>600</v>
      </c>
      <c r="J11" s="33">
        <v>600</v>
      </c>
      <c r="K11" s="27">
        <f>H11+I11+J11</f>
        <v>1200</v>
      </c>
      <c r="L11" s="33">
        <v>600</v>
      </c>
      <c r="M11" s="33">
        <v>600</v>
      </c>
      <c r="N11" s="33">
        <v>600</v>
      </c>
      <c r="O11" s="27">
        <f t="shared" si="1"/>
        <v>1800</v>
      </c>
      <c r="P11" s="33">
        <v>600</v>
      </c>
      <c r="Q11" s="33">
        <v>600</v>
      </c>
      <c r="R11" s="33">
        <v>600</v>
      </c>
      <c r="S11" s="27">
        <f t="shared" si="2"/>
        <v>1800</v>
      </c>
      <c r="T11" s="33">
        <v>600</v>
      </c>
      <c r="U11" s="33">
        <v>600</v>
      </c>
      <c r="V11" s="33">
        <v>240</v>
      </c>
      <c r="W11" s="27">
        <f t="shared" si="3"/>
        <v>1440</v>
      </c>
      <c r="X11" s="26">
        <f t="shared" si="4"/>
        <v>6240</v>
      </c>
    </row>
    <row r="12" spans="1:24" s="9" customFormat="1" ht="14.25">
      <c r="A12"/>
      <c r="B12" s="38"/>
      <c r="C12" s="39"/>
      <c r="D12" s="30"/>
      <c r="E12" s="30"/>
      <c r="F12" s="40"/>
      <c r="G12" s="35"/>
      <c r="H12" s="33"/>
      <c r="I12" s="33"/>
      <c r="J12" s="33"/>
      <c r="K12" s="27">
        <f t="shared" si="0"/>
        <v>0</v>
      </c>
      <c r="L12" s="33"/>
      <c r="M12" s="33"/>
      <c r="N12" s="33"/>
      <c r="O12" s="27">
        <f t="shared" si="1"/>
        <v>0</v>
      </c>
      <c r="P12" s="33"/>
      <c r="Q12" s="33"/>
      <c r="R12" s="33"/>
      <c r="S12" s="27">
        <f t="shared" si="2"/>
        <v>0</v>
      </c>
      <c r="T12" s="33"/>
      <c r="U12" s="33"/>
      <c r="V12" s="33"/>
      <c r="W12" s="27">
        <f t="shared" si="3"/>
        <v>0</v>
      </c>
      <c r="X12" s="26">
        <f t="shared" si="4"/>
        <v>0</v>
      </c>
    </row>
    <row r="13" spans="1:24" s="9" customFormat="1" ht="14.25">
      <c r="A13"/>
      <c r="B13" s="22">
        <v>213</v>
      </c>
      <c r="C13" s="23" t="s">
        <v>29</v>
      </c>
      <c r="D13" s="24"/>
      <c r="E13" s="24"/>
      <c r="F13" s="34"/>
      <c r="G13" s="35">
        <v>352900</v>
      </c>
      <c r="H13" s="33"/>
      <c r="I13" s="33">
        <v>29400</v>
      </c>
      <c r="J13" s="33">
        <v>29400</v>
      </c>
      <c r="K13" s="27">
        <f t="shared" si="0"/>
        <v>58800</v>
      </c>
      <c r="L13" s="33">
        <v>29400</v>
      </c>
      <c r="M13" s="33">
        <v>46600</v>
      </c>
      <c r="N13" s="33">
        <v>52400</v>
      </c>
      <c r="O13" s="27">
        <f t="shared" si="1"/>
        <v>128400</v>
      </c>
      <c r="P13" s="33">
        <v>20800</v>
      </c>
      <c r="Q13" s="33">
        <v>12200</v>
      </c>
      <c r="R13" s="33">
        <v>29400</v>
      </c>
      <c r="S13" s="27">
        <f t="shared" si="2"/>
        <v>62400</v>
      </c>
      <c r="T13" s="33">
        <v>29400</v>
      </c>
      <c r="U13" s="33">
        <v>29400</v>
      </c>
      <c r="V13" s="33">
        <v>44500</v>
      </c>
      <c r="W13" s="27">
        <f t="shared" si="3"/>
        <v>103300</v>
      </c>
      <c r="X13" s="28">
        <f t="shared" si="4"/>
        <v>352900</v>
      </c>
    </row>
    <row r="14" spans="1:24" s="9" customFormat="1" ht="14.25">
      <c r="A14"/>
      <c r="B14" s="38"/>
      <c r="C14" s="41"/>
      <c r="D14" s="42"/>
      <c r="E14" s="42"/>
      <c r="F14" s="40"/>
      <c r="G14" s="35"/>
      <c r="H14" s="33"/>
      <c r="I14" s="33"/>
      <c r="J14" s="33"/>
      <c r="K14" s="27">
        <f t="shared" si="0"/>
        <v>0</v>
      </c>
      <c r="L14" s="33"/>
      <c r="M14" s="33"/>
      <c r="N14" s="33"/>
      <c r="O14" s="27">
        <f t="shared" si="1"/>
        <v>0</v>
      </c>
      <c r="P14" s="33"/>
      <c r="Q14" s="33"/>
      <c r="R14" s="33"/>
      <c r="S14" s="27">
        <f t="shared" si="2"/>
        <v>0</v>
      </c>
      <c r="T14" s="33"/>
      <c r="U14" s="33"/>
      <c r="V14" s="33"/>
      <c r="W14" s="27">
        <f t="shared" si="3"/>
        <v>0</v>
      </c>
      <c r="X14" s="26">
        <f t="shared" si="4"/>
        <v>0</v>
      </c>
    </row>
    <row r="15" spans="1:24" s="9" customFormat="1" ht="14.25">
      <c r="A15"/>
      <c r="B15" s="43">
        <v>221</v>
      </c>
      <c r="C15" s="44" t="s">
        <v>30</v>
      </c>
      <c r="D15" s="45"/>
      <c r="E15" s="45"/>
      <c r="F15" s="45"/>
      <c r="G15" s="46">
        <f>SUM(G16:G17)</f>
        <v>6300</v>
      </c>
      <c r="H15" s="46">
        <f aca="true" t="shared" si="6" ref="H15:V15">SUM(H16:H17)</f>
        <v>0</v>
      </c>
      <c r="I15" s="46">
        <f t="shared" si="6"/>
        <v>600</v>
      </c>
      <c r="J15" s="46">
        <f t="shared" si="6"/>
        <v>500</v>
      </c>
      <c r="K15" s="27">
        <f t="shared" si="0"/>
        <v>1100</v>
      </c>
      <c r="L15" s="46">
        <f t="shared" si="6"/>
        <v>500</v>
      </c>
      <c r="M15" s="46">
        <f t="shared" si="6"/>
        <v>500</v>
      </c>
      <c r="N15" s="46">
        <f t="shared" si="6"/>
        <v>500</v>
      </c>
      <c r="O15" s="27">
        <f t="shared" si="1"/>
        <v>1500</v>
      </c>
      <c r="P15" s="46">
        <f t="shared" si="6"/>
        <v>500</v>
      </c>
      <c r="Q15" s="46">
        <f t="shared" si="6"/>
        <v>500</v>
      </c>
      <c r="R15" s="46">
        <f t="shared" si="6"/>
        <v>500</v>
      </c>
      <c r="S15" s="27">
        <f t="shared" si="2"/>
        <v>1500</v>
      </c>
      <c r="T15" s="46">
        <f t="shared" si="6"/>
        <v>500</v>
      </c>
      <c r="U15" s="46">
        <f t="shared" si="6"/>
        <v>500</v>
      </c>
      <c r="V15" s="46">
        <f t="shared" si="6"/>
        <v>1200</v>
      </c>
      <c r="W15" s="27">
        <f t="shared" si="3"/>
        <v>2200</v>
      </c>
      <c r="X15" s="28">
        <f t="shared" si="4"/>
        <v>6300</v>
      </c>
    </row>
    <row r="16" spans="1:24" s="9" customFormat="1" ht="14.25">
      <c r="A16"/>
      <c r="B16" s="43"/>
      <c r="C16" s="276" t="s">
        <v>31</v>
      </c>
      <c r="D16" s="277"/>
      <c r="E16" s="277"/>
      <c r="F16" s="278"/>
      <c r="G16" s="47"/>
      <c r="H16" s="48"/>
      <c r="I16" s="48"/>
      <c r="J16" s="48"/>
      <c r="K16" s="27">
        <f t="shared" si="0"/>
        <v>0</v>
      </c>
      <c r="L16" s="48"/>
      <c r="M16" s="48"/>
      <c r="N16" s="48"/>
      <c r="O16" s="27">
        <f t="shared" si="1"/>
        <v>0</v>
      </c>
      <c r="P16" s="48"/>
      <c r="Q16" s="48"/>
      <c r="R16" s="48"/>
      <c r="S16" s="27">
        <f t="shared" si="2"/>
        <v>0</v>
      </c>
      <c r="T16" s="48"/>
      <c r="U16" s="48"/>
      <c r="V16" s="48"/>
      <c r="W16" s="27">
        <f t="shared" si="3"/>
        <v>0</v>
      </c>
      <c r="X16" s="26">
        <f t="shared" si="4"/>
        <v>0</v>
      </c>
    </row>
    <row r="17" spans="1:24" s="9" customFormat="1" ht="14.25">
      <c r="A17"/>
      <c r="B17" s="49"/>
      <c r="C17" s="258" t="s">
        <v>32</v>
      </c>
      <c r="D17" s="259"/>
      <c r="E17" s="259"/>
      <c r="F17" s="260"/>
      <c r="G17" s="50">
        <v>6300</v>
      </c>
      <c r="H17" s="48"/>
      <c r="I17" s="48">
        <v>600</v>
      </c>
      <c r="J17" s="48">
        <v>500</v>
      </c>
      <c r="K17" s="27">
        <f t="shared" si="0"/>
        <v>1100</v>
      </c>
      <c r="L17" s="48">
        <v>500</v>
      </c>
      <c r="M17" s="48">
        <v>500</v>
      </c>
      <c r="N17" s="48">
        <v>500</v>
      </c>
      <c r="O17" s="27">
        <f t="shared" si="1"/>
        <v>1500</v>
      </c>
      <c r="P17" s="48">
        <v>500</v>
      </c>
      <c r="Q17" s="48">
        <v>500</v>
      </c>
      <c r="R17" s="48">
        <v>500</v>
      </c>
      <c r="S17" s="27">
        <f t="shared" si="2"/>
        <v>1500</v>
      </c>
      <c r="T17" s="48">
        <v>500</v>
      </c>
      <c r="U17" s="48">
        <v>500</v>
      </c>
      <c r="V17" s="48">
        <v>1200</v>
      </c>
      <c r="W17" s="27">
        <f t="shared" si="3"/>
        <v>2200</v>
      </c>
      <c r="X17" s="26">
        <f t="shared" si="4"/>
        <v>6300</v>
      </c>
    </row>
    <row r="18" spans="1:24" s="9" customFormat="1" ht="14.25">
      <c r="A18"/>
      <c r="B18" s="43">
        <v>222</v>
      </c>
      <c r="C18" s="44" t="s">
        <v>33</v>
      </c>
      <c r="D18" s="44"/>
      <c r="E18" s="45"/>
      <c r="F18" s="45"/>
      <c r="G18" s="51">
        <f>SUM(G19:G20)</f>
        <v>0</v>
      </c>
      <c r="H18" s="51">
        <f aca="true" t="shared" si="7" ref="H18:V18">SUM(H19:H20)</f>
        <v>0</v>
      </c>
      <c r="I18" s="51">
        <f t="shared" si="7"/>
        <v>0</v>
      </c>
      <c r="J18" s="51">
        <f t="shared" si="7"/>
        <v>0</v>
      </c>
      <c r="K18" s="27">
        <f t="shared" si="0"/>
        <v>0</v>
      </c>
      <c r="L18" s="51">
        <f t="shared" si="7"/>
        <v>0</v>
      </c>
      <c r="M18" s="51">
        <f t="shared" si="7"/>
        <v>0</v>
      </c>
      <c r="N18" s="51">
        <f t="shared" si="7"/>
        <v>0</v>
      </c>
      <c r="O18" s="27">
        <f t="shared" si="1"/>
        <v>0</v>
      </c>
      <c r="P18" s="51">
        <f t="shared" si="7"/>
        <v>0</v>
      </c>
      <c r="Q18" s="51">
        <f t="shared" si="7"/>
        <v>0</v>
      </c>
      <c r="R18" s="51">
        <f t="shared" si="7"/>
        <v>0</v>
      </c>
      <c r="S18" s="27">
        <f t="shared" si="2"/>
        <v>0</v>
      </c>
      <c r="T18" s="51">
        <f t="shared" si="7"/>
        <v>0</v>
      </c>
      <c r="U18" s="51">
        <f t="shared" si="7"/>
        <v>0</v>
      </c>
      <c r="V18" s="51">
        <f t="shared" si="7"/>
        <v>0</v>
      </c>
      <c r="W18" s="27">
        <f t="shared" si="3"/>
        <v>0</v>
      </c>
      <c r="X18" s="28">
        <f t="shared" si="4"/>
        <v>0</v>
      </c>
    </row>
    <row r="19" spans="1:24" s="9" customFormat="1" ht="14.25">
      <c r="A19"/>
      <c r="B19" s="52"/>
      <c r="C19" s="45" t="s">
        <v>34</v>
      </c>
      <c r="D19" s="45"/>
      <c r="E19" s="45"/>
      <c r="F19" s="45"/>
      <c r="G19" s="53"/>
      <c r="H19" s="48"/>
      <c r="I19" s="48"/>
      <c r="J19" s="48"/>
      <c r="K19" s="27">
        <f t="shared" si="0"/>
        <v>0</v>
      </c>
      <c r="L19" s="48"/>
      <c r="M19" s="48"/>
      <c r="N19" s="48"/>
      <c r="O19" s="27">
        <f t="shared" si="1"/>
        <v>0</v>
      </c>
      <c r="P19" s="48"/>
      <c r="Q19" s="48"/>
      <c r="R19" s="48"/>
      <c r="S19" s="27">
        <f t="shared" si="2"/>
        <v>0</v>
      </c>
      <c r="T19" s="48"/>
      <c r="U19" s="48"/>
      <c r="V19" s="48"/>
      <c r="W19" s="27">
        <f t="shared" si="3"/>
        <v>0</v>
      </c>
      <c r="X19" s="26">
        <f t="shared" si="4"/>
        <v>0</v>
      </c>
    </row>
    <row r="20" spans="1:24" s="9" customFormat="1" ht="14.25">
      <c r="A20"/>
      <c r="B20" s="52"/>
      <c r="C20" s="45" t="s">
        <v>35</v>
      </c>
      <c r="D20" s="45"/>
      <c r="E20" s="45"/>
      <c r="F20" s="45"/>
      <c r="G20" s="53"/>
      <c r="H20" s="48"/>
      <c r="I20" s="48"/>
      <c r="J20" s="48"/>
      <c r="K20" s="27">
        <f t="shared" si="0"/>
        <v>0</v>
      </c>
      <c r="L20" s="48"/>
      <c r="M20" s="48"/>
      <c r="N20" s="48"/>
      <c r="O20" s="27">
        <f t="shared" si="1"/>
        <v>0</v>
      </c>
      <c r="P20" s="48"/>
      <c r="Q20" s="48"/>
      <c r="R20" s="48"/>
      <c r="S20" s="27">
        <f t="shared" si="2"/>
        <v>0</v>
      </c>
      <c r="T20" s="48"/>
      <c r="U20" s="48"/>
      <c r="V20" s="48"/>
      <c r="W20" s="27">
        <f t="shared" si="3"/>
        <v>0</v>
      </c>
      <c r="X20" s="26">
        <f t="shared" si="4"/>
        <v>0</v>
      </c>
    </row>
    <row r="21" spans="1:24" s="9" customFormat="1" ht="14.25">
      <c r="A21"/>
      <c r="B21" s="52"/>
      <c r="C21" s="45"/>
      <c r="D21" s="45"/>
      <c r="E21" s="45"/>
      <c r="F21" s="45"/>
      <c r="G21" s="51"/>
      <c r="H21" s="48"/>
      <c r="I21" s="48"/>
      <c r="J21" s="48"/>
      <c r="K21" s="27">
        <f t="shared" si="0"/>
        <v>0</v>
      </c>
      <c r="L21" s="48"/>
      <c r="M21" s="48"/>
      <c r="N21" s="48"/>
      <c r="O21" s="27">
        <f t="shared" si="1"/>
        <v>0</v>
      </c>
      <c r="P21" s="48"/>
      <c r="Q21" s="48"/>
      <c r="R21" s="48"/>
      <c r="S21" s="27">
        <f t="shared" si="2"/>
        <v>0</v>
      </c>
      <c r="T21" s="48"/>
      <c r="U21" s="48"/>
      <c r="V21" s="48"/>
      <c r="W21" s="27">
        <f t="shared" si="3"/>
        <v>0</v>
      </c>
      <c r="X21" s="26">
        <f t="shared" si="4"/>
        <v>0</v>
      </c>
    </row>
    <row r="22" spans="1:24" s="9" customFormat="1" ht="14.25">
      <c r="A22"/>
      <c r="B22" s="54"/>
      <c r="C22" s="55"/>
      <c r="D22" s="55"/>
      <c r="E22" s="55"/>
      <c r="F22" s="56"/>
      <c r="G22" s="51"/>
      <c r="H22" s="48"/>
      <c r="I22" s="48"/>
      <c r="J22" s="48"/>
      <c r="K22" s="27">
        <f t="shared" si="0"/>
        <v>0</v>
      </c>
      <c r="L22" s="48"/>
      <c r="M22" s="48"/>
      <c r="N22" s="48"/>
      <c r="O22" s="27">
        <f t="shared" si="1"/>
        <v>0</v>
      </c>
      <c r="P22" s="48"/>
      <c r="Q22" s="48"/>
      <c r="R22" s="48"/>
      <c r="S22" s="27">
        <f t="shared" si="2"/>
        <v>0</v>
      </c>
      <c r="T22" s="48"/>
      <c r="U22" s="48"/>
      <c r="V22" s="48"/>
      <c r="W22" s="27">
        <f t="shared" si="3"/>
        <v>0</v>
      </c>
      <c r="X22" s="26">
        <f t="shared" si="4"/>
        <v>0</v>
      </c>
    </row>
    <row r="23" spans="1:24" s="9" customFormat="1" ht="14.25">
      <c r="A23"/>
      <c r="B23" s="43">
        <v>223</v>
      </c>
      <c r="C23" s="44" t="s">
        <v>36</v>
      </c>
      <c r="D23" s="45"/>
      <c r="E23" s="45"/>
      <c r="F23" s="45"/>
      <c r="G23" s="51">
        <f>SUM(G24:G28)</f>
        <v>812800</v>
      </c>
      <c r="H23" s="48"/>
      <c r="I23" s="48">
        <f>117200+23200</f>
        <v>140400</v>
      </c>
      <c r="J23" s="48">
        <v>123209</v>
      </c>
      <c r="K23" s="27">
        <f t="shared" si="0"/>
        <v>263609</v>
      </c>
      <c r="L23" s="48">
        <v>86491</v>
      </c>
      <c r="M23" s="48">
        <v>65500</v>
      </c>
      <c r="N23" s="48">
        <v>19700</v>
      </c>
      <c r="O23" s="27">
        <f t="shared" si="1"/>
        <v>171691</v>
      </c>
      <c r="P23" s="48">
        <v>17000</v>
      </c>
      <c r="Q23" s="48">
        <v>106296</v>
      </c>
      <c r="R23" s="48">
        <v>93100</v>
      </c>
      <c r="S23" s="27">
        <f t="shared" si="2"/>
        <v>216396</v>
      </c>
      <c r="T23" s="48">
        <v>21700</v>
      </c>
      <c r="U23" s="48">
        <v>85200</v>
      </c>
      <c r="V23" s="48">
        <v>54204</v>
      </c>
      <c r="W23" s="27">
        <f t="shared" si="3"/>
        <v>161104</v>
      </c>
      <c r="X23" s="28">
        <f t="shared" si="4"/>
        <v>812800</v>
      </c>
    </row>
    <row r="24" spans="1:24" s="9" customFormat="1" ht="14.25">
      <c r="A24"/>
      <c r="B24" s="43"/>
      <c r="C24" s="44" t="s">
        <v>37</v>
      </c>
      <c r="D24" s="45"/>
      <c r="E24" s="45"/>
      <c r="F24" s="45"/>
      <c r="G24" s="57">
        <v>216000</v>
      </c>
      <c r="H24" s="48"/>
      <c r="I24" s="48"/>
      <c r="J24" s="48"/>
      <c r="K24" s="27">
        <f t="shared" si="0"/>
        <v>0</v>
      </c>
      <c r="L24" s="48"/>
      <c r="M24" s="48"/>
      <c r="N24" s="48"/>
      <c r="O24" s="27">
        <f t="shared" si="1"/>
        <v>0</v>
      </c>
      <c r="P24" s="48"/>
      <c r="Q24" s="48"/>
      <c r="R24" s="48"/>
      <c r="S24" s="27">
        <f t="shared" si="2"/>
        <v>0</v>
      </c>
      <c r="T24" s="48"/>
      <c r="U24" s="48"/>
      <c r="V24" s="48"/>
      <c r="W24" s="27">
        <f t="shared" si="3"/>
        <v>0</v>
      </c>
      <c r="X24" s="26">
        <f t="shared" si="4"/>
        <v>0</v>
      </c>
    </row>
    <row r="25" spans="1:24" s="9" customFormat="1" ht="14.25">
      <c r="A25"/>
      <c r="B25" s="43"/>
      <c r="C25" s="44" t="s">
        <v>38</v>
      </c>
      <c r="D25" s="45"/>
      <c r="E25" s="45"/>
      <c r="F25" s="45"/>
      <c r="G25" s="57">
        <v>558700</v>
      </c>
      <c r="H25" s="48"/>
      <c r="I25" s="48"/>
      <c r="J25" s="48"/>
      <c r="K25" s="27">
        <f t="shared" si="0"/>
        <v>0</v>
      </c>
      <c r="L25" s="48"/>
      <c r="M25" s="48"/>
      <c r="N25" s="48"/>
      <c r="O25" s="27">
        <f t="shared" si="1"/>
        <v>0</v>
      </c>
      <c r="P25" s="48"/>
      <c r="Q25" s="48"/>
      <c r="R25" s="48"/>
      <c r="S25" s="27">
        <f t="shared" si="2"/>
        <v>0</v>
      </c>
      <c r="T25" s="48"/>
      <c r="U25" s="48"/>
      <c r="V25" s="48"/>
      <c r="W25" s="27">
        <f t="shared" si="3"/>
        <v>0</v>
      </c>
      <c r="X25" s="26">
        <f t="shared" si="4"/>
        <v>0</v>
      </c>
    </row>
    <row r="26" spans="1:24" s="9" customFormat="1" ht="14.25">
      <c r="A26"/>
      <c r="B26" s="43"/>
      <c r="C26" s="44" t="s">
        <v>39</v>
      </c>
      <c r="D26" s="45"/>
      <c r="E26" s="45"/>
      <c r="F26" s="45"/>
      <c r="G26" s="57"/>
      <c r="H26" s="48"/>
      <c r="I26" s="48"/>
      <c r="J26" s="48"/>
      <c r="K26" s="27">
        <f t="shared" si="0"/>
        <v>0</v>
      </c>
      <c r="L26" s="48"/>
      <c r="M26" s="48"/>
      <c r="N26" s="48"/>
      <c r="O26" s="27">
        <f t="shared" si="1"/>
        <v>0</v>
      </c>
      <c r="P26" s="48"/>
      <c r="Q26" s="48"/>
      <c r="R26" s="48"/>
      <c r="S26" s="27">
        <f t="shared" si="2"/>
        <v>0</v>
      </c>
      <c r="T26" s="48"/>
      <c r="U26" s="48"/>
      <c r="V26" s="48"/>
      <c r="W26" s="27">
        <f t="shared" si="3"/>
        <v>0</v>
      </c>
      <c r="X26" s="26">
        <f t="shared" si="4"/>
        <v>0</v>
      </c>
    </row>
    <row r="27" spans="1:24" s="9" customFormat="1" ht="14.25">
      <c r="A27"/>
      <c r="B27" s="43"/>
      <c r="C27" s="44" t="s">
        <v>40</v>
      </c>
      <c r="D27" s="45"/>
      <c r="E27" s="45"/>
      <c r="F27" s="45"/>
      <c r="G27" s="57">
        <v>17400</v>
      </c>
      <c r="H27" s="48"/>
      <c r="I27" s="48"/>
      <c r="J27" s="48"/>
      <c r="K27" s="27">
        <f t="shared" si="0"/>
        <v>0</v>
      </c>
      <c r="L27" s="48"/>
      <c r="M27" s="48"/>
      <c r="N27" s="48"/>
      <c r="O27" s="27">
        <f t="shared" si="1"/>
        <v>0</v>
      </c>
      <c r="P27" s="48"/>
      <c r="Q27" s="48"/>
      <c r="R27" s="48"/>
      <c r="S27" s="27">
        <f t="shared" si="2"/>
        <v>0</v>
      </c>
      <c r="T27" s="48"/>
      <c r="U27" s="48"/>
      <c r="V27" s="48"/>
      <c r="W27" s="27">
        <f t="shared" si="3"/>
        <v>0</v>
      </c>
      <c r="X27" s="26">
        <f t="shared" si="4"/>
        <v>0</v>
      </c>
    </row>
    <row r="28" spans="1:24" s="9" customFormat="1" ht="14.25">
      <c r="A28"/>
      <c r="B28" s="43"/>
      <c r="C28" s="44" t="s">
        <v>41</v>
      </c>
      <c r="D28" s="45"/>
      <c r="E28" s="45"/>
      <c r="F28" s="45"/>
      <c r="G28" s="57">
        <v>20700</v>
      </c>
      <c r="H28" s="48"/>
      <c r="I28" s="48"/>
      <c r="J28" s="48"/>
      <c r="K28" s="27">
        <f t="shared" si="0"/>
        <v>0</v>
      </c>
      <c r="L28" s="48"/>
      <c r="M28" s="48"/>
      <c r="N28" s="48"/>
      <c r="O28" s="27">
        <f t="shared" si="1"/>
        <v>0</v>
      </c>
      <c r="P28" s="48"/>
      <c r="Q28" s="48"/>
      <c r="R28" s="48"/>
      <c r="S28" s="27">
        <f t="shared" si="2"/>
        <v>0</v>
      </c>
      <c r="T28" s="48"/>
      <c r="U28" s="48"/>
      <c r="V28" s="48"/>
      <c r="W28" s="27">
        <f t="shared" si="3"/>
        <v>0</v>
      </c>
      <c r="X28" s="26">
        <f t="shared" si="4"/>
        <v>0</v>
      </c>
    </row>
    <row r="29" spans="1:24" s="9" customFormat="1" ht="14.25">
      <c r="A29"/>
      <c r="B29" s="43"/>
      <c r="C29" s="44"/>
      <c r="D29" s="45"/>
      <c r="E29" s="45"/>
      <c r="F29" s="45"/>
      <c r="G29" s="51"/>
      <c r="H29" s="48"/>
      <c r="I29" s="48"/>
      <c r="J29" s="48"/>
      <c r="K29" s="27">
        <f t="shared" si="0"/>
        <v>0</v>
      </c>
      <c r="L29" s="48"/>
      <c r="M29" s="48"/>
      <c r="N29" s="48"/>
      <c r="O29" s="27">
        <f t="shared" si="1"/>
        <v>0</v>
      </c>
      <c r="P29" s="48"/>
      <c r="Q29" s="48"/>
      <c r="R29" s="48"/>
      <c r="S29" s="27">
        <f t="shared" si="2"/>
        <v>0</v>
      </c>
      <c r="T29" s="48"/>
      <c r="U29" s="48"/>
      <c r="V29" s="48"/>
      <c r="W29" s="27">
        <f t="shared" si="3"/>
        <v>0</v>
      </c>
      <c r="X29" s="26">
        <f t="shared" si="4"/>
        <v>0</v>
      </c>
    </row>
    <row r="30" spans="1:24" s="9" customFormat="1" ht="14.25">
      <c r="A30"/>
      <c r="B30" s="43">
        <v>224</v>
      </c>
      <c r="C30" s="44" t="s">
        <v>42</v>
      </c>
      <c r="D30" s="45"/>
      <c r="E30" s="45"/>
      <c r="F30" s="45"/>
      <c r="G30" s="51"/>
      <c r="H30" s="48"/>
      <c r="I30" s="48"/>
      <c r="J30" s="48"/>
      <c r="K30" s="27">
        <f t="shared" si="0"/>
        <v>0</v>
      </c>
      <c r="L30" s="48"/>
      <c r="M30" s="48"/>
      <c r="N30" s="48"/>
      <c r="O30" s="27">
        <f t="shared" si="1"/>
        <v>0</v>
      </c>
      <c r="P30" s="48"/>
      <c r="Q30" s="48"/>
      <c r="R30" s="48"/>
      <c r="S30" s="27">
        <f t="shared" si="2"/>
        <v>0</v>
      </c>
      <c r="T30" s="48"/>
      <c r="U30" s="48"/>
      <c r="V30" s="48"/>
      <c r="W30" s="27">
        <f t="shared" si="3"/>
        <v>0</v>
      </c>
      <c r="X30" s="26">
        <f t="shared" si="4"/>
        <v>0</v>
      </c>
    </row>
    <row r="31" spans="1:24" s="9" customFormat="1" ht="14.25">
      <c r="A31"/>
      <c r="B31" s="52"/>
      <c r="C31" s="45" t="s">
        <v>43</v>
      </c>
      <c r="D31" s="45"/>
      <c r="E31" s="45"/>
      <c r="F31" s="45"/>
      <c r="G31" s="51"/>
      <c r="H31" s="48"/>
      <c r="I31" s="48"/>
      <c r="J31" s="48"/>
      <c r="K31" s="27">
        <f t="shared" si="0"/>
        <v>0</v>
      </c>
      <c r="L31" s="48"/>
      <c r="M31" s="48"/>
      <c r="N31" s="48"/>
      <c r="O31" s="27">
        <f t="shared" si="1"/>
        <v>0</v>
      </c>
      <c r="P31" s="48"/>
      <c r="Q31" s="48"/>
      <c r="R31" s="48"/>
      <c r="S31" s="27">
        <f t="shared" si="2"/>
        <v>0</v>
      </c>
      <c r="T31" s="48"/>
      <c r="U31" s="48"/>
      <c r="V31" s="48"/>
      <c r="W31" s="27">
        <f t="shared" si="3"/>
        <v>0</v>
      </c>
      <c r="X31" s="26">
        <f t="shared" si="4"/>
        <v>0</v>
      </c>
    </row>
    <row r="32" spans="1:24" s="9" customFormat="1" ht="14.25">
      <c r="A32"/>
      <c r="B32" s="49"/>
      <c r="C32" s="55"/>
      <c r="D32" s="55"/>
      <c r="E32" s="55"/>
      <c r="F32" s="56"/>
      <c r="G32" s="51"/>
      <c r="H32" s="48"/>
      <c r="I32" s="48"/>
      <c r="J32" s="48"/>
      <c r="K32" s="27">
        <f t="shared" si="0"/>
        <v>0</v>
      </c>
      <c r="L32" s="48"/>
      <c r="M32" s="48"/>
      <c r="N32" s="48"/>
      <c r="O32" s="27">
        <f t="shared" si="1"/>
        <v>0</v>
      </c>
      <c r="P32" s="48"/>
      <c r="Q32" s="48"/>
      <c r="R32" s="48"/>
      <c r="S32" s="27">
        <f t="shared" si="2"/>
        <v>0</v>
      </c>
      <c r="T32" s="48"/>
      <c r="U32" s="48"/>
      <c r="V32" s="48"/>
      <c r="W32" s="27">
        <f t="shared" si="3"/>
        <v>0</v>
      </c>
      <c r="X32" s="26">
        <f t="shared" si="4"/>
        <v>0</v>
      </c>
    </row>
    <row r="33" spans="1:24" s="9" customFormat="1" ht="14.25">
      <c r="A33"/>
      <c r="B33" s="43">
        <v>225</v>
      </c>
      <c r="C33" s="44" t="s">
        <v>44</v>
      </c>
      <c r="D33" s="45"/>
      <c r="E33" s="45"/>
      <c r="F33" s="45"/>
      <c r="G33" s="51">
        <f>SUM(G34:G46)</f>
        <v>381990</v>
      </c>
      <c r="H33" s="51">
        <f aca="true" t="shared" si="8" ref="H33:V33">SUM(H34:H46)</f>
        <v>0</v>
      </c>
      <c r="I33" s="51">
        <f t="shared" si="8"/>
        <v>18100</v>
      </c>
      <c r="J33" s="51">
        <f t="shared" si="8"/>
        <v>78350</v>
      </c>
      <c r="K33" s="27">
        <f t="shared" si="0"/>
        <v>96450</v>
      </c>
      <c r="L33" s="51">
        <f t="shared" si="8"/>
        <v>18100</v>
      </c>
      <c r="M33" s="51">
        <f t="shared" si="8"/>
        <v>18100</v>
      </c>
      <c r="N33" s="51">
        <f t="shared" si="8"/>
        <v>18100</v>
      </c>
      <c r="O33" s="27">
        <f t="shared" si="1"/>
        <v>54300</v>
      </c>
      <c r="P33" s="51">
        <f t="shared" si="8"/>
        <v>125100</v>
      </c>
      <c r="Q33" s="51">
        <f t="shared" si="8"/>
        <v>18100</v>
      </c>
      <c r="R33" s="51">
        <f t="shared" si="8"/>
        <v>18100</v>
      </c>
      <c r="S33" s="27">
        <f t="shared" si="2"/>
        <v>161300</v>
      </c>
      <c r="T33" s="51">
        <f t="shared" si="8"/>
        <v>18100</v>
      </c>
      <c r="U33" s="51">
        <f t="shared" si="8"/>
        <v>18100</v>
      </c>
      <c r="V33" s="51">
        <f t="shared" si="8"/>
        <v>33740</v>
      </c>
      <c r="W33" s="27">
        <f t="shared" si="3"/>
        <v>69940</v>
      </c>
      <c r="X33" s="28">
        <f t="shared" si="4"/>
        <v>381990</v>
      </c>
    </row>
    <row r="34" spans="1:24" s="9" customFormat="1" ht="14.25">
      <c r="A34"/>
      <c r="B34" s="52"/>
      <c r="C34" s="58" t="s">
        <v>45</v>
      </c>
      <c r="D34" s="45"/>
      <c r="E34" s="45"/>
      <c r="F34" s="45"/>
      <c r="G34" s="53">
        <v>9200</v>
      </c>
      <c r="H34" s="48"/>
      <c r="I34" s="48">
        <v>800</v>
      </c>
      <c r="J34" s="48">
        <v>800</v>
      </c>
      <c r="K34" s="27">
        <f t="shared" si="0"/>
        <v>1600</v>
      </c>
      <c r="L34" s="48">
        <v>800</v>
      </c>
      <c r="M34" s="48">
        <v>800</v>
      </c>
      <c r="N34" s="48">
        <v>800</v>
      </c>
      <c r="O34" s="27">
        <f t="shared" si="1"/>
        <v>2400</v>
      </c>
      <c r="P34" s="48">
        <v>800</v>
      </c>
      <c r="Q34" s="48">
        <v>800</v>
      </c>
      <c r="R34" s="48">
        <v>800</v>
      </c>
      <c r="S34" s="27">
        <f t="shared" si="2"/>
        <v>2400</v>
      </c>
      <c r="T34" s="48">
        <v>800</v>
      </c>
      <c r="U34" s="48">
        <v>800</v>
      </c>
      <c r="V34" s="48">
        <v>1200</v>
      </c>
      <c r="W34" s="27">
        <f t="shared" si="3"/>
        <v>2800</v>
      </c>
      <c r="X34" s="26">
        <f t="shared" si="4"/>
        <v>9200</v>
      </c>
    </row>
    <row r="35" spans="1:24" s="9" customFormat="1" ht="14.25">
      <c r="A35"/>
      <c r="B35" s="52"/>
      <c r="C35" s="58" t="s">
        <v>46</v>
      </c>
      <c r="D35" s="45"/>
      <c r="E35" s="45"/>
      <c r="F35" s="45"/>
      <c r="G35" s="53">
        <v>14300</v>
      </c>
      <c r="H35" s="48"/>
      <c r="I35" s="48">
        <v>1200</v>
      </c>
      <c r="J35" s="48">
        <v>1200</v>
      </c>
      <c r="K35" s="27">
        <f t="shared" si="0"/>
        <v>2400</v>
      </c>
      <c r="L35" s="48">
        <v>1200</v>
      </c>
      <c r="M35" s="48">
        <v>1200</v>
      </c>
      <c r="N35" s="48">
        <v>1200</v>
      </c>
      <c r="O35" s="27">
        <f t="shared" si="1"/>
        <v>3600</v>
      </c>
      <c r="P35" s="48">
        <v>1200</v>
      </c>
      <c r="Q35" s="48">
        <v>1200</v>
      </c>
      <c r="R35" s="48">
        <v>1200</v>
      </c>
      <c r="S35" s="27">
        <f t="shared" si="2"/>
        <v>3600</v>
      </c>
      <c r="T35" s="48">
        <v>1200</v>
      </c>
      <c r="U35" s="48">
        <v>1200</v>
      </c>
      <c r="V35" s="48">
        <v>2300</v>
      </c>
      <c r="W35" s="27">
        <f t="shared" si="3"/>
        <v>4700</v>
      </c>
      <c r="X35" s="26">
        <f t="shared" si="4"/>
        <v>14300</v>
      </c>
    </row>
    <row r="36" spans="1:24" s="9" customFormat="1" ht="14.25">
      <c r="A36"/>
      <c r="B36" s="52"/>
      <c r="C36" s="45" t="s">
        <v>47</v>
      </c>
      <c r="D36" s="45"/>
      <c r="E36" s="45"/>
      <c r="F36" s="45"/>
      <c r="G36" s="53">
        <v>4750</v>
      </c>
      <c r="H36" s="48"/>
      <c r="I36" s="48"/>
      <c r="J36" s="48">
        <v>4750</v>
      </c>
      <c r="K36" s="27">
        <f t="shared" si="0"/>
        <v>4750</v>
      </c>
      <c r="L36" s="48"/>
      <c r="M36" s="48"/>
      <c r="N36" s="48"/>
      <c r="O36" s="27">
        <f t="shared" si="1"/>
        <v>0</v>
      </c>
      <c r="P36" s="48"/>
      <c r="Q36" s="48"/>
      <c r="R36" s="48"/>
      <c r="S36" s="27">
        <f t="shared" si="2"/>
        <v>0</v>
      </c>
      <c r="T36" s="48"/>
      <c r="U36" s="48"/>
      <c r="V36" s="48"/>
      <c r="W36" s="27">
        <f t="shared" si="3"/>
        <v>0</v>
      </c>
      <c r="X36" s="26">
        <f t="shared" si="4"/>
        <v>4750</v>
      </c>
    </row>
    <row r="37" spans="1:24" s="9" customFormat="1" ht="14.25">
      <c r="A37"/>
      <c r="B37" s="52"/>
      <c r="C37" s="45" t="s">
        <v>48</v>
      </c>
      <c r="D37" s="45"/>
      <c r="E37" s="45"/>
      <c r="F37" s="45"/>
      <c r="G37" s="53">
        <v>91000</v>
      </c>
      <c r="H37" s="48"/>
      <c r="I37" s="48"/>
      <c r="J37" s="48">
        <v>45500</v>
      </c>
      <c r="K37" s="27">
        <f t="shared" si="0"/>
        <v>45500</v>
      </c>
      <c r="L37" s="48"/>
      <c r="M37" s="48"/>
      <c r="N37" s="48"/>
      <c r="O37" s="27">
        <f t="shared" si="1"/>
        <v>0</v>
      </c>
      <c r="P37" s="48">
        <v>45500</v>
      </c>
      <c r="Q37" s="48"/>
      <c r="R37" s="48"/>
      <c r="S37" s="27">
        <f t="shared" si="2"/>
        <v>45500</v>
      </c>
      <c r="T37" s="48"/>
      <c r="U37" s="48"/>
      <c r="V37" s="48"/>
      <c r="W37" s="27">
        <f t="shared" si="3"/>
        <v>0</v>
      </c>
      <c r="X37" s="26">
        <f t="shared" si="4"/>
        <v>91000</v>
      </c>
    </row>
    <row r="38" spans="1:24" s="9" customFormat="1" ht="14.25">
      <c r="A38"/>
      <c r="B38" s="52"/>
      <c r="C38" s="45" t="s">
        <v>49</v>
      </c>
      <c r="D38" s="44"/>
      <c r="E38" s="45"/>
      <c r="F38" s="45"/>
      <c r="G38" s="59">
        <v>21000</v>
      </c>
      <c r="H38" s="48"/>
      <c r="I38" s="48">
        <v>1800</v>
      </c>
      <c r="J38" s="48">
        <v>1800</v>
      </c>
      <c r="K38" s="27">
        <f t="shared" si="0"/>
        <v>3600</v>
      </c>
      <c r="L38" s="48">
        <v>1800</v>
      </c>
      <c r="M38" s="48">
        <v>1800</v>
      </c>
      <c r="N38" s="48">
        <v>1800</v>
      </c>
      <c r="O38" s="27">
        <f t="shared" si="1"/>
        <v>5400</v>
      </c>
      <c r="P38" s="48">
        <v>1800</v>
      </c>
      <c r="Q38" s="48">
        <v>1800</v>
      </c>
      <c r="R38" s="48">
        <v>1800</v>
      </c>
      <c r="S38" s="27">
        <f t="shared" si="2"/>
        <v>5400</v>
      </c>
      <c r="T38" s="48">
        <v>1800</v>
      </c>
      <c r="U38" s="48">
        <v>1800</v>
      </c>
      <c r="V38" s="48">
        <v>3000</v>
      </c>
      <c r="W38" s="27">
        <f t="shared" si="3"/>
        <v>6600</v>
      </c>
      <c r="X38" s="26">
        <f t="shared" si="4"/>
        <v>21000</v>
      </c>
    </row>
    <row r="39" spans="1:24" s="9" customFormat="1" ht="14.25">
      <c r="A39"/>
      <c r="B39" s="52"/>
      <c r="C39" s="45" t="s">
        <v>50</v>
      </c>
      <c r="D39" s="45"/>
      <c r="E39" s="45"/>
      <c r="F39" s="45"/>
      <c r="G39" s="60">
        <v>20000</v>
      </c>
      <c r="H39" s="48"/>
      <c r="I39" s="48"/>
      <c r="J39" s="48"/>
      <c r="K39" s="27">
        <f t="shared" si="0"/>
        <v>0</v>
      </c>
      <c r="L39" s="48"/>
      <c r="M39" s="48"/>
      <c r="N39" s="48"/>
      <c r="O39" s="27">
        <f t="shared" si="1"/>
        <v>0</v>
      </c>
      <c r="P39" s="48">
        <v>20000</v>
      </c>
      <c r="Q39" s="48"/>
      <c r="R39" s="48"/>
      <c r="S39" s="27">
        <f t="shared" si="2"/>
        <v>20000</v>
      </c>
      <c r="T39" s="48"/>
      <c r="U39" s="48"/>
      <c r="V39" s="48"/>
      <c r="W39" s="27">
        <f t="shared" si="3"/>
        <v>0</v>
      </c>
      <c r="X39" s="26">
        <f t="shared" si="4"/>
        <v>20000</v>
      </c>
    </row>
    <row r="40" spans="1:24" s="9" customFormat="1" ht="14.25">
      <c r="A40"/>
      <c r="B40" s="52"/>
      <c r="C40" s="45" t="s">
        <v>51</v>
      </c>
      <c r="D40" s="45"/>
      <c r="E40" s="45"/>
      <c r="F40" s="45"/>
      <c r="G40" s="53">
        <v>30000</v>
      </c>
      <c r="H40" s="48"/>
      <c r="I40" s="48"/>
      <c r="J40" s="48"/>
      <c r="K40" s="27">
        <f t="shared" si="0"/>
        <v>0</v>
      </c>
      <c r="L40" s="48"/>
      <c r="M40" s="48"/>
      <c r="N40" s="48"/>
      <c r="O40" s="27">
        <f t="shared" si="1"/>
        <v>0</v>
      </c>
      <c r="P40" s="48">
        <v>30000</v>
      </c>
      <c r="Q40" s="48"/>
      <c r="R40" s="48"/>
      <c r="S40" s="27">
        <f t="shared" si="2"/>
        <v>30000</v>
      </c>
      <c r="T40" s="48"/>
      <c r="U40" s="48"/>
      <c r="V40" s="48"/>
      <c r="W40" s="27">
        <f t="shared" si="3"/>
        <v>0</v>
      </c>
      <c r="X40" s="26">
        <f t="shared" si="4"/>
        <v>30000</v>
      </c>
    </row>
    <row r="41" spans="1:24" s="9" customFormat="1" ht="14.25">
      <c r="A41"/>
      <c r="B41" s="61"/>
      <c r="C41" s="45" t="s">
        <v>52</v>
      </c>
      <c r="D41" s="45"/>
      <c r="E41" s="45"/>
      <c r="F41" s="45"/>
      <c r="G41" s="59">
        <v>72240</v>
      </c>
      <c r="H41" s="48"/>
      <c r="I41" s="48">
        <v>6100</v>
      </c>
      <c r="J41" s="48">
        <v>6100</v>
      </c>
      <c r="K41" s="27">
        <f t="shared" si="0"/>
        <v>12200</v>
      </c>
      <c r="L41" s="48">
        <v>6100</v>
      </c>
      <c r="M41" s="48">
        <v>6100</v>
      </c>
      <c r="N41" s="48">
        <v>6100</v>
      </c>
      <c r="O41" s="27">
        <f t="shared" si="1"/>
        <v>18300</v>
      </c>
      <c r="P41" s="48">
        <v>6100</v>
      </c>
      <c r="Q41" s="48">
        <v>6100</v>
      </c>
      <c r="R41" s="48">
        <v>6100</v>
      </c>
      <c r="S41" s="27">
        <f t="shared" si="2"/>
        <v>18300</v>
      </c>
      <c r="T41" s="48">
        <v>6100</v>
      </c>
      <c r="U41" s="48">
        <v>6100</v>
      </c>
      <c r="V41" s="48">
        <v>11240</v>
      </c>
      <c r="W41" s="27">
        <f t="shared" si="3"/>
        <v>23440</v>
      </c>
      <c r="X41" s="26">
        <f t="shared" si="4"/>
        <v>72240</v>
      </c>
    </row>
    <row r="42" spans="1:24" s="9" customFormat="1" ht="14.25">
      <c r="A42"/>
      <c r="B42" s="61"/>
      <c r="C42" s="45" t="s">
        <v>53</v>
      </c>
      <c r="D42" s="45"/>
      <c r="E42" s="45"/>
      <c r="F42" s="45"/>
      <c r="G42" s="60"/>
      <c r="H42" s="48"/>
      <c r="I42" s="48"/>
      <c r="J42" s="48"/>
      <c r="K42" s="27">
        <f t="shared" si="0"/>
        <v>0</v>
      </c>
      <c r="L42" s="48"/>
      <c r="M42" s="48"/>
      <c r="N42" s="48"/>
      <c r="O42" s="27">
        <f t="shared" si="1"/>
        <v>0</v>
      </c>
      <c r="P42" s="48"/>
      <c r="Q42" s="48"/>
      <c r="R42" s="48"/>
      <c r="S42" s="27">
        <f t="shared" si="2"/>
        <v>0</v>
      </c>
      <c r="T42" s="48"/>
      <c r="U42" s="48"/>
      <c r="V42" s="48"/>
      <c r="W42" s="27">
        <f t="shared" si="3"/>
        <v>0</v>
      </c>
      <c r="X42" s="26">
        <f t="shared" si="4"/>
        <v>0</v>
      </c>
    </row>
    <row r="43" spans="1:24" s="9" customFormat="1" ht="14.25">
      <c r="A43"/>
      <c r="B43" s="61"/>
      <c r="C43" s="45" t="s">
        <v>54</v>
      </c>
      <c r="D43" s="45"/>
      <c r="E43" s="45"/>
      <c r="F43" s="45"/>
      <c r="G43" s="59">
        <v>20000</v>
      </c>
      <c r="H43" s="48"/>
      <c r="I43" s="48"/>
      <c r="J43" s="48">
        <v>10000</v>
      </c>
      <c r="K43" s="27">
        <f t="shared" si="0"/>
        <v>10000</v>
      </c>
      <c r="L43" s="48"/>
      <c r="M43" s="48"/>
      <c r="N43" s="48"/>
      <c r="O43" s="27">
        <f t="shared" si="1"/>
        <v>0</v>
      </c>
      <c r="P43" s="48">
        <v>10000</v>
      </c>
      <c r="Q43" s="48"/>
      <c r="R43" s="48"/>
      <c r="S43" s="27">
        <f t="shared" si="2"/>
        <v>10000</v>
      </c>
      <c r="T43" s="48"/>
      <c r="U43" s="48"/>
      <c r="V43" s="48"/>
      <c r="W43" s="27">
        <f t="shared" si="3"/>
        <v>0</v>
      </c>
      <c r="X43" s="26">
        <f t="shared" si="4"/>
        <v>20000</v>
      </c>
    </row>
    <row r="44" spans="1:24" s="9" customFormat="1" ht="14.25">
      <c r="A44"/>
      <c r="B44" s="43"/>
      <c r="C44" s="62" t="s">
        <v>55</v>
      </c>
      <c r="D44" s="45"/>
      <c r="E44" s="45"/>
      <c r="F44" s="45"/>
      <c r="G44" s="59">
        <v>68000</v>
      </c>
      <c r="H44" s="48"/>
      <c r="I44" s="48">
        <v>5700</v>
      </c>
      <c r="J44" s="48">
        <v>5700</v>
      </c>
      <c r="K44" s="27">
        <f t="shared" si="0"/>
        <v>11400</v>
      </c>
      <c r="L44" s="48">
        <v>5700</v>
      </c>
      <c r="M44" s="48">
        <v>5700</v>
      </c>
      <c r="N44" s="48">
        <v>5700</v>
      </c>
      <c r="O44" s="27">
        <f t="shared" si="1"/>
        <v>17100</v>
      </c>
      <c r="P44" s="48">
        <v>5700</v>
      </c>
      <c r="Q44" s="48">
        <v>5700</v>
      </c>
      <c r="R44" s="48">
        <v>5700</v>
      </c>
      <c r="S44" s="27">
        <f t="shared" si="2"/>
        <v>17100</v>
      </c>
      <c r="T44" s="48">
        <v>5700</v>
      </c>
      <c r="U44" s="48">
        <v>5700</v>
      </c>
      <c r="V44" s="48">
        <v>11000</v>
      </c>
      <c r="W44" s="27">
        <f t="shared" si="3"/>
        <v>22400</v>
      </c>
      <c r="X44" s="26">
        <f t="shared" si="4"/>
        <v>68000</v>
      </c>
    </row>
    <row r="45" spans="1:24" s="9" customFormat="1" ht="14.25">
      <c r="A45"/>
      <c r="B45" s="61"/>
      <c r="C45" s="63" t="s">
        <v>56</v>
      </c>
      <c r="D45" s="45"/>
      <c r="E45" s="45"/>
      <c r="F45" s="45"/>
      <c r="G45" s="53">
        <v>1500</v>
      </c>
      <c r="H45" s="48"/>
      <c r="I45" s="48"/>
      <c r="J45" s="48"/>
      <c r="K45" s="27">
        <f t="shared" si="0"/>
        <v>0</v>
      </c>
      <c r="L45" s="48"/>
      <c r="M45" s="48"/>
      <c r="N45" s="48"/>
      <c r="O45" s="27">
        <f t="shared" si="1"/>
        <v>0</v>
      </c>
      <c r="P45" s="48">
        <v>1500</v>
      </c>
      <c r="Q45" s="48"/>
      <c r="R45" s="48"/>
      <c r="S45" s="27">
        <f t="shared" si="2"/>
        <v>1500</v>
      </c>
      <c r="T45" s="48"/>
      <c r="U45" s="48"/>
      <c r="V45" s="48"/>
      <c r="W45" s="27">
        <f t="shared" si="3"/>
        <v>0</v>
      </c>
      <c r="X45" s="26">
        <f t="shared" si="4"/>
        <v>1500</v>
      </c>
    </row>
    <row r="46" spans="1:24" s="9" customFormat="1" ht="14.25">
      <c r="A46"/>
      <c r="B46" s="64"/>
      <c r="C46" s="261" t="s">
        <v>57</v>
      </c>
      <c r="D46" s="262"/>
      <c r="E46" s="262"/>
      <c r="F46" s="263"/>
      <c r="G46" s="53">
        <v>30000</v>
      </c>
      <c r="H46" s="48"/>
      <c r="I46" s="48">
        <v>2500</v>
      </c>
      <c r="J46" s="48">
        <v>2500</v>
      </c>
      <c r="K46" s="27">
        <f t="shared" si="0"/>
        <v>5000</v>
      </c>
      <c r="L46" s="48">
        <v>2500</v>
      </c>
      <c r="M46" s="48">
        <v>2500</v>
      </c>
      <c r="N46" s="48">
        <v>2500</v>
      </c>
      <c r="O46" s="27">
        <f t="shared" si="1"/>
        <v>7500</v>
      </c>
      <c r="P46" s="48">
        <v>2500</v>
      </c>
      <c r="Q46" s="48">
        <v>2500</v>
      </c>
      <c r="R46" s="48">
        <v>2500</v>
      </c>
      <c r="S46" s="27">
        <f t="shared" si="2"/>
        <v>7500</v>
      </c>
      <c r="T46" s="48">
        <v>2500</v>
      </c>
      <c r="U46" s="48">
        <v>2500</v>
      </c>
      <c r="V46" s="48">
        <v>5000</v>
      </c>
      <c r="W46" s="27">
        <f t="shared" si="3"/>
        <v>10000</v>
      </c>
      <c r="X46" s="26">
        <f t="shared" si="4"/>
        <v>30000</v>
      </c>
    </row>
    <row r="47" spans="1:24" s="9" customFormat="1" ht="14.25">
      <c r="A47"/>
      <c r="B47" s="43">
        <v>226</v>
      </c>
      <c r="C47" s="44" t="s">
        <v>58</v>
      </c>
      <c r="D47" s="45"/>
      <c r="E47" s="45"/>
      <c r="F47" s="45"/>
      <c r="G47" s="65">
        <f>SUM(G48:G63)</f>
        <v>222366</v>
      </c>
      <c r="H47" s="65">
        <f aca="true" t="shared" si="9" ref="H47:V47">SUM(H48:H63)</f>
        <v>0</v>
      </c>
      <c r="I47" s="65">
        <f t="shared" si="9"/>
        <v>4000</v>
      </c>
      <c r="J47" s="65">
        <f t="shared" si="9"/>
        <v>73566</v>
      </c>
      <c r="K47" s="27">
        <f t="shared" si="0"/>
        <v>77566</v>
      </c>
      <c r="L47" s="65">
        <f t="shared" si="9"/>
        <v>6700</v>
      </c>
      <c r="M47" s="65">
        <f t="shared" si="9"/>
        <v>4000</v>
      </c>
      <c r="N47" s="65">
        <f t="shared" si="9"/>
        <v>4000</v>
      </c>
      <c r="O47" s="27">
        <f t="shared" si="1"/>
        <v>14700</v>
      </c>
      <c r="P47" s="65">
        <f t="shared" si="9"/>
        <v>106100</v>
      </c>
      <c r="Q47" s="65">
        <f t="shared" si="9"/>
        <v>4000</v>
      </c>
      <c r="R47" s="65">
        <f t="shared" si="9"/>
        <v>4000</v>
      </c>
      <c r="S47" s="27">
        <f t="shared" si="2"/>
        <v>114100</v>
      </c>
      <c r="T47" s="65">
        <f t="shared" si="9"/>
        <v>4000</v>
      </c>
      <c r="U47" s="65">
        <f t="shared" si="9"/>
        <v>4000</v>
      </c>
      <c r="V47" s="65">
        <f t="shared" si="9"/>
        <v>8000</v>
      </c>
      <c r="W47" s="27">
        <f t="shared" si="3"/>
        <v>16000</v>
      </c>
      <c r="X47" s="28">
        <f t="shared" si="4"/>
        <v>222366</v>
      </c>
    </row>
    <row r="48" spans="1:24" s="9" customFormat="1" ht="14.25">
      <c r="A48"/>
      <c r="B48" s="43"/>
      <c r="C48" s="45" t="s">
        <v>59</v>
      </c>
      <c r="D48" s="44"/>
      <c r="E48" s="45"/>
      <c r="F48" s="45"/>
      <c r="G48" s="59">
        <v>6000</v>
      </c>
      <c r="H48" s="66"/>
      <c r="I48" s="66"/>
      <c r="J48" s="66"/>
      <c r="K48" s="27">
        <f t="shared" si="0"/>
        <v>0</v>
      </c>
      <c r="L48" s="66"/>
      <c r="M48" s="66"/>
      <c r="N48" s="66"/>
      <c r="O48" s="27">
        <f t="shared" si="1"/>
        <v>0</v>
      </c>
      <c r="P48" s="66">
        <v>6000</v>
      </c>
      <c r="Q48" s="66"/>
      <c r="R48" s="66"/>
      <c r="S48" s="27">
        <f t="shared" si="2"/>
        <v>6000</v>
      </c>
      <c r="T48" s="66"/>
      <c r="U48" s="66"/>
      <c r="V48" s="66"/>
      <c r="W48" s="27">
        <f t="shared" si="3"/>
        <v>0</v>
      </c>
      <c r="X48" s="26">
        <f t="shared" si="4"/>
        <v>6000</v>
      </c>
    </row>
    <row r="49" spans="1:24" s="9" customFormat="1" ht="14.25">
      <c r="A49"/>
      <c r="B49" s="43"/>
      <c r="C49" s="45" t="s">
        <v>60</v>
      </c>
      <c r="D49" s="44"/>
      <c r="E49" s="45"/>
      <c r="F49" s="45"/>
      <c r="G49" s="60">
        <v>30000</v>
      </c>
      <c r="H49" s="66"/>
      <c r="I49" s="66"/>
      <c r="J49" s="66"/>
      <c r="K49" s="27">
        <f t="shared" si="0"/>
        <v>0</v>
      </c>
      <c r="L49" s="66"/>
      <c r="M49" s="66"/>
      <c r="N49" s="66"/>
      <c r="O49" s="27">
        <f t="shared" si="1"/>
        <v>0</v>
      </c>
      <c r="P49" s="66">
        <v>30000</v>
      </c>
      <c r="Q49" s="66"/>
      <c r="R49" s="66"/>
      <c r="S49" s="27">
        <f t="shared" si="2"/>
        <v>30000</v>
      </c>
      <c r="T49" s="66"/>
      <c r="U49" s="66"/>
      <c r="V49" s="66"/>
      <c r="W49" s="27">
        <f t="shared" si="3"/>
        <v>0</v>
      </c>
      <c r="X49" s="26">
        <f t="shared" si="4"/>
        <v>30000</v>
      </c>
    </row>
    <row r="50" spans="1:24" s="9" customFormat="1" ht="14.25">
      <c r="A50"/>
      <c r="B50" s="43"/>
      <c r="C50" s="45" t="s">
        <v>61</v>
      </c>
      <c r="D50" s="45"/>
      <c r="E50" s="45"/>
      <c r="F50" s="45"/>
      <c r="G50" s="59">
        <v>10000</v>
      </c>
      <c r="H50" s="66"/>
      <c r="I50" s="66"/>
      <c r="J50" s="66">
        <v>5000</v>
      </c>
      <c r="K50" s="27">
        <f t="shared" si="0"/>
        <v>5000</v>
      </c>
      <c r="L50" s="66"/>
      <c r="M50" s="66"/>
      <c r="N50" s="66"/>
      <c r="O50" s="27">
        <f t="shared" si="1"/>
        <v>0</v>
      </c>
      <c r="P50" s="66">
        <v>5000</v>
      </c>
      <c r="Q50" s="66"/>
      <c r="R50" s="66"/>
      <c r="S50" s="27">
        <f t="shared" si="2"/>
        <v>5000</v>
      </c>
      <c r="T50" s="66"/>
      <c r="U50" s="66"/>
      <c r="V50" s="66"/>
      <c r="W50" s="27">
        <f t="shared" si="3"/>
        <v>0</v>
      </c>
      <c r="X50" s="26">
        <f t="shared" si="4"/>
        <v>10000</v>
      </c>
    </row>
    <row r="51" spans="1:24" s="9" customFormat="1" ht="14.25">
      <c r="A51"/>
      <c r="B51" s="61"/>
      <c r="C51" s="45" t="s">
        <v>62</v>
      </c>
      <c r="D51" s="45"/>
      <c r="E51" s="45"/>
      <c r="F51" s="45"/>
      <c r="G51" s="32">
        <v>18000</v>
      </c>
      <c r="H51" s="66"/>
      <c r="I51" s="66">
        <v>1500</v>
      </c>
      <c r="J51" s="66">
        <v>1500</v>
      </c>
      <c r="K51" s="27">
        <f t="shared" si="0"/>
        <v>3000</v>
      </c>
      <c r="L51" s="66">
        <v>1500</v>
      </c>
      <c r="M51" s="66">
        <v>1500</v>
      </c>
      <c r="N51" s="66">
        <v>1500</v>
      </c>
      <c r="O51" s="27">
        <f t="shared" si="1"/>
        <v>4500</v>
      </c>
      <c r="P51" s="66">
        <v>1500</v>
      </c>
      <c r="Q51" s="66">
        <v>1500</v>
      </c>
      <c r="R51" s="66">
        <v>1500</v>
      </c>
      <c r="S51" s="27">
        <f t="shared" si="2"/>
        <v>4500</v>
      </c>
      <c r="T51" s="66">
        <v>1500</v>
      </c>
      <c r="U51" s="66">
        <v>1500</v>
      </c>
      <c r="V51" s="66">
        <v>3000</v>
      </c>
      <c r="W51" s="27">
        <f t="shared" si="3"/>
        <v>6000</v>
      </c>
      <c r="X51" s="26">
        <f t="shared" si="4"/>
        <v>18000</v>
      </c>
    </row>
    <row r="52" spans="1:24" s="9" customFormat="1" ht="14.25">
      <c r="A52"/>
      <c r="B52" s="61"/>
      <c r="C52" s="45" t="s">
        <v>63</v>
      </c>
      <c r="D52" s="45"/>
      <c r="E52" s="45"/>
      <c r="F52" s="45"/>
      <c r="G52" s="59">
        <v>5500</v>
      </c>
      <c r="H52" s="66"/>
      <c r="I52" s="66"/>
      <c r="J52" s="66"/>
      <c r="K52" s="27">
        <f t="shared" si="0"/>
        <v>0</v>
      </c>
      <c r="L52" s="66">
        <v>2700</v>
      </c>
      <c r="M52" s="66"/>
      <c r="N52" s="66"/>
      <c r="O52" s="27">
        <f t="shared" si="1"/>
        <v>2700</v>
      </c>
      <c r="P52" s="66">
        <v>2800</v>
      </c>
      <c r="Q52" s="66"/>
      <c r="R52" s="66"/>
      <c r="S52" s="27">
        <f t="shared" si="2"/>
        <v>2800</v>
      </c>
      <c r="T52" s="66"/>
      <c r="U52" s="66"/>
      <c r="V52" s="66"/>
      <c r="W52" s="27">
        <f t="shared" si="3"/>
        <v>0</v>
      </c>
      <c r="X52" s="26">
        <f t="shared" si="4"/>
        <v>5500</v>
      </c>
    </row>
    <row r="53" spans="1:24" s="9" customFormat="1" ht="14.25">
      <c r="A53"/>
      <c r="B53" s="61"/>
      <c r="C53" s="67" t="s">
        <v>64</v>
      </c>
      <c r="D53" s="45"/>
      <c r="E53" s="45"/>
      <c r="F53" s="45"/>
      <c r="G53" s="60"/>
      <c r="H53" s="66"/>
      <c r="I53" s="66"/>
      <c r="J53" s="66"/>
      <c r="K53" s="27">
        <f t="shared" si="0"/>
        <v>0</v>
      </c>
      <c r="L53" s="66"/>
      <c r="M53" s="66"/>
      <c r="N53" s="66"/>
      <c r="O53" s="27">
        <f t="shared" si="1"/>
        <v>0</v>
      </c>
      <c r="P53" s="66"/>
      <c r="Q53" s="66"/>
      <c r="R53" s="66"/>
      <c r="S53" s="27">
        <f t="shared" si="2"/>
        <v>0</v>
      </c>
      <c r="T53" s="66"/>
      <c r="U53" s="66"/>
      <c r="V53" s="66"/>
      <c r="W53" s="27">
        <f t="shared" si="3"/>
        <v>0</v>
      </c>
      <c r="X53" s="26">
        <f t="shared" si="4"/>
        <v>0</v>
      </c>
    </row>
    <row r="54" spans="1:24" s="9" customFormat="1" ht="14.25">
      <c r="A54"/>
      <c r="B54" s="61"/>
      <c r="C54" s="67" t="s">
        <v>65</v>
      </c>
      <c r="D54" s="45"/>
      <c r="E54" s="45"/>
      <c r="F54" s="45"/>
      <c r="G54" s="60">
        <v>8500</v>
      </c>
      <c r="H54" s="66"/>
      <c r="I54" s="66"/>
      <c r="J54" s="66"/>
      <c r="K54" s="27">
        <f t="shared" si="0"/>
        <v>0</v>
      </c>
      <c r="L54" s="66"/>
      <c r="M54" s="66"/>
      <c r="N54" s="66"/>
      <c r="O54" s="27">
        <f t="shared" si="1"/>
        <v>0</v>
      </c>
      <c r="P54" s="66">
        <v>8500</v>
      </c>
      <c r="Q54" s="66"/>
      <c r="R54" s="66"/>
      <c r="S54" s="27">
        <f t="shared" si="2"/>
        <v>8500</v>
      </c>
      <c r="T54" s="66"/>
      <c r="U54" s="66"/>
      <c r="V54" s="66"/>
      <c r="W54" s="27">
        <f t="shared" si="3"/>
        <v>0</v>
      </c>
      <c r="X54" s="26">
        <f t="shared" si="4"/>
        <v>8500</v>
      </c>
    </row>
    <row r="55" spans="1:24" s="9" customFormat="1" ht="14.25">
      <c r="A55"/>
      <c r="B55" s="61"/>
      <c r="C55" s="67" t="s">
        <v>66</v>
      </c>
      <c r="D55" s="45"/>
      <c r="E55" s="45"/>
      <c r="F55" s="45"/>
      <c r="G55" s="59"/>
      <c r="H55" s="66"/>
      <c r="I55" s="66"/>
      <c r="J55" s="66"/>
      <c r="K55" s="27">
        <f t="shared" si="0"/>
        <v>0</v>
      </c>
      <c r="L55" s="66"/>
      <c r="M55" s="66"/>
      <c r="N55" s="66"/>
      <c r="O55" s="27">
        <f t="shared" si="1"/>
        <v>0</v>
      </c>
      <c r="P55" s="66"/>
      <c r="Q55" s="66"/>
      <c r="R55" s="66"/>
      <c r="S55" s="27">
        <f t="shared" si="2"/>
        <v>0</v>
      </c>
      <c r="T55" s="66"/>
      <c r="U55" s="66"/>
      <c r="V55" s="66"/>
      <c r="W55" s="27">
        <f t="shared" si="3"/>
        <v>0</v>
      </c>
      <c r="X55" s="26">
        <f t="shared" si="4"/>
        <v>0</v>
      </c>
    </row>
    <row r="56" spans="1:24" s="9" customFormat="1" ht="14.25">
      <c r="A56"/>
      <c r="B56" s="61"/>
      <c r="C56" s="264" t="s">
        <v>67</v>
      </c>
      <c r="D56" s="265"/>
      <c r="E56" s="265"/>
      <c r="F56" s="265"/>
      <c r="G56" s="66">
        <v>30000</v>
      </c>
      <c r="H56" s="66"/>
      <c r="I56" s="66">
        <v>2500</v>
      </c>
      <c r="J56" s="66">
        <v>2500</v>
      </c>
      <c r="K56" s="27">
        <f t="shared" si="0"/>
        <v>5000</v>
      </c>
      <c r="L56" s="66">
        <v>2500</v>
      </c>
      <c r="M56" s="66">
        <v>2500</v>
      </c>
      <c r="N56" s="66">
        <v>2500</v>
      </c>
      <c r="O56" s="27">
        <f t="shared" si="1"/>
        <v>7500</v>
      </c>
      <c r="P56" s="66">
        <v>2500</v>
      </c>
      <c r="Q56" s="66">
        <v>2500</v>
      </c>
      <c r="R56" s="66">
        <v>2500</v>
      </c>
      <c r="S56" s="27">
        <f t="shared" si="2"/>
        <v>7500</v>
      </c>
      <c r="T56" s="66">
        <v>2500</v>
      </c>
      <c r="U56" s="66">
        <v>2500</v>
      </c>
      <c r="V56" s="66">
        <v>5000</v>
      </c>
      <c r="W56" s="27">
        <f t="shared" si="3"/>
        <v>10000</v>
      </c>
      <c r="X56" s="26">
        <f t="shared" si="4"/>
        <v>30000</v>
      </c>
    </row>
    <row r="57" spans="1:24" s="9" customFormat="1" ht="14.25">
      <c r="A57"/>
      <c r="B57" s="61"/>
      <c r="C57" s="67" t="s">
        <v>68</v>
      </c>
      <c r="D57" s="45"/>
      <c r="E57" s="45"/>
      <c r="F57" s="45"/>
      <c r="G57" s="59">
        <v>5000</v>
      </c>
      <c r="H57" s="66"/>
      <c r="I57" s="66"/>
      <c r="J57" s="66">
        <v>5000</v>
      </c>
      <c r="K57" s="27">
        <f t="shared" si="0"/>
        <v>5000</v>
      </c>
      <c r="L57" s="66"/>
      <c r="M57" s="66"/>
      <c r="N57" s="66"/>
      <c r="O57" s="27">
        <f t="shared" si="1"/>
        <v>0</v>
      </c>
      <c r="P57" s="66"/>
      <c r="Q57" s="66"/>
      <c r="R57" s="66"/>
      <c r="S57" s="27">
        <f t="shared" si="2"/>
        <v>0</v>
      </c>
      <c r="T57" s="66"/>
      <c r="U57" s="66"/>
      <c r="V57" s="66"/>
      <c r="W57" s="27">
        <f t="shared" si="3"/>
        <v>0</v>
      </c>
      <c r="X57" s="26">
        <f t="shared" si="4"/>
        <v>5000</v>
      </c>
    </row>
    <row r="58" spans="1:24" s="9" customFormat="1" ht="14.25">
      <c r="A58"/>
      <c r="B58" s="61"/>
      <c r="C58" s="67" t="s">
        <v>57</v>
      </c>
      <c r="D58" s="45"/>
      <c r="E58" s="45"/>
      <c r="F58" s="45"/>
      <c r="G58" s="59"/>
      <c r="H58" s="66"/>
      <c r="I58" s="66"/>
      <c r="J58" s="66"/>
      <c r="K58" s="27">
        <f t="shared" si="0"/>
        <v>0</v>
      </c>
      <c r="L58" s="66"/>
      <c r="M58" s="66"/>
      <c r="N58" s="66"/>
      <c r="O58" s="27">
        <f t="shared" si="1"/>
        <v>0</v>
      </c>
      <c r="P58" s="66"/>
      <c r="Q58" s="66"/>
      <c r="R58" s="66"/>
      <c r="S58" s="27">
        <f t="shared" si="2"/>
        <v>0</v>
      </c>
      <c r="T58" s="66"/>
      <c r="U58" s="66"/>
      <c r="V58" s="66"/>
      <c r="W58" s="27">
        <f t="shared" si="3"/>
        <v>0</v>
      </c>
      <c r="X58" s="26">
        <f t="shared" si="4"/>
        <v>0</v>
      </c>
    </row>
    <row r="59" spans="1:24" s="9" customFormat="1" ht="14.25">
      <c r="A59"/>
      <c r="B59" s="61"/>
      <c r="C59" s="67" t="s">
        <v>69</v>
      </c>
      <c r="D59" s="45"/>
      <c r="E59" s="45"/>
      <c r="F59" s="45"/>
      <c r="G59" s="59"/>
      <c r="H59" s="66"/>
      <c r="I59" s="66"/>
      <c r="J59" s="66"/>
      <c r="K59" s="27">
        <f t="shared" si="0"/>
        <v>0</v>
      </c>
      <c r="L59" s="66"/>
      <c r="M59" s="66"/>
      <c r="N59" s="66"/>
      <c r="O59" s="27">
        <f t="shared" si="1"/>
        <v>0</v>
      </c>
      <c r="P59" s="66"/>
      <c r="Q59" s="66"/>
      <c r="R59" s="66"/>
      <c r="S59" s="27">
        <f t="shared" si="2"/>
        <v>0</v>
      </c>
      <c r="T59" s="66"/>
      <c r="U59" s="66"/>
      <c r="V59" s="66"/>
      <c r="W59" s="27">
        <f t="shared" si="3"/>
        <v>0</v>
      </c>
      <c r="X59" s="26">
        <f t="shared" si="4"/>
        <v>0</v>
      </c>
    </row>
    <row r="60" spans="1:24" s="9" customFormat="1" ht="14.25">
      <c r="A60"/>
      <c r="B60" s="68"/>
      <c r="C60" s="69" t="s">
        <v>70</v>
      </c>
      <c r="D60" s="45"/>
      <c r="E60" s="45"/>
      <c r="F60" s="45"/>
      <c r="G60" s="70">
        <v>27800</v>
      </c>
      <c r="H60" s="66"/>
      <c r="I60" s="66"/>
      <c r="J60" s="66"/>
      <c r="K60" s="27">
        <f t="shared" si="0"/>
        <v>0</v>
      </c>
      <c r="L60" s="66"/>
      <c r="M60" s="66"/>
      <c r="N60" s="66"/>
      <c r="O60" s="27">
        <f t="shared" si="1"/>
        <v>0</v>
      </c>
      <c r="P60" s="66">
        <v>27800</v>
      </c>
      <c r="Q60" s="66"/>
      <c r="R60" s="66"/>
      <c r="S60" s="27">
        <f t="shared" si="2"/>
        <v>27800</v>
      </c>
      <c r="T60" s="66"/>
      <c r="U60" s="66"/>
      <c r="V60" s="66"/>
      <c r="W60" s="27">
        <f t="shared" si="3"/>
        <v>0</v>
      </c>
      <c r="X60" s="26">
        <f t="shared" si="4"/>
        <v>27800</v>
      </c>
    </row>
    <row r="61" spans="1:24" s="9" customFormat="1" ht="14.25">
      <c r="A61"/>
      <c r="B61" s="68"/>
      <c r="C61" s="264" t="s">
        <v>71</v>
      </c>
      <c r="D61" s="265"/>
      <c r="E61" s="265"/>
      <c r="F61" s="265"/>
      <c r="G61" s="71">
        <v>22000</v>
      </c>
      <c r="H61" s="66"/>
      <c r="I61" s="66"/>
      <c r="J61" s="66"/>
      <c r="K61" s="27">
        <f t="shared" si="0"/>
        <v>0</v>
      </c>
      <c r="L61" s="66"/>
      <c r="M61" s="66"/>
      <c r="N61" s="66"/>
      <c r="O61" s="27">
        <f t="shared" si="1"/>
        <v>0</v>
      </c>
      <c r="P61" s="66">
        <v>22000</v>
      </c>
      <c r="Q61" s="66"/>
      <c r="R61" s="66"/>
      <c r="S61" s="27">
        <f t="shared" si="2"/>
        <v>22000</v>
      </c>
      <c r="T61" s="66"/>
      <c r="U61" s="66"/>
      <c r="V61" s="66"/>
      <c r="W61" s="27">
        <f t="shared" si="3"/>
        <v>0</v>
      </c>
      <c r="X61" s="26">
        <f t="shared" si="4"/>
        <v>22000</v>
      </c>
    </row>
    <row r="62" spans="1:24" s="9" customFormat="1" ht="14.25">
      <c r="A62"/>
      <c r="B62" s="68"/>
      <c r="C62" s="264" t="s">
        <v>72</v>
      </c>
      <c r="D62" s="265"/>
      <c r="E62" s="265"/>
      <c r="F62" s="265"/>
      <c r="G62" s="71"/>
      <c r="H62" s="66"/>
      <c r="I62" s="66"/>
      <c r="J62" s="66"/>
      <c r="K62" s="27">
        <f t="shared" si="0"/>
        <v>0</v>
      </c>
      <c r="L62" s="66"/>
      <c r="M62" s="66"/>
      <c r="N62" s="66"/>
      <c r="O62" s="27">
        <f t="shared" si="1"/>
        <v>0</v>
      </c>
      <c r="P62" s="66"/>
      <c r="Q62" s="66"/>
      <c r="R62" s="66"/>
      <c r="S62" s="27">
        <f t="shared" si="2"/>
        <v>0</v>
      </c>
      <c r="T62" s="66"/>
      <c r="U62" s="66"/>
      <c r="V62" s="66"/>
      <c r="W62" s="27">
        <f t="shared" si="3"/>
        <v>0</v>
      </c>
      <c r="X62" s="26">
        <f t="shared" si="4"/>
        <v>0</v>
      </c>
    </row>
    <row r="63" spans="1:24" s="9" customFormat="1" ht="15" thickBot="1">
      <c r="A63"/>
      <c r="B63" s="72"/>
      <c r="C63" s="266" t="s">
        <v>73</v>
      </c>
      <c r="D63" s="262"/>
      <c r="E63" s="262"/>
      <c r="F63" s="262"/>
      <c r="G63" s="73">
        <v>59566</v>
      </c>
      <c r="H63" s="66"/>
      <c r="I63" s="66"/>
      <c r="J63" s="66">
        <v>59566</v>
      </c>
      <c r="K63" s="27">
        <f t="shared" si="0"/>
        <v>59566</v>
      </c>
      <c r="L63" s="66"/>
      <c r="M63" s="66"/>
      <c r="N63" s="66"/>
      <c r="O63" s="27">
        <f t="shared" si="1"/>
        <v>0</v>
      </c>
      <c r="P63" s="66"/>
      <c r="Q63" s="66"/>
      <c r="R63" s="66"/>
      <c r="S63" s="27">
        <f t="shared" si="2"/>
        <v>0</v>
      </c>
      <c r="T63" s="66"/>
      <c r="U63" s="66"/>
      <c r="V63" s="66"/>
      <c r="W63" s="27">
        <f t="shared" si="3"/>
        <v>0</v>
      </c>
      <c r="X63" s="26">
        <f t="shared" si="4"/>
        <v>59566</v>
      </c>
    </row>
    <row r="64" spans="1:24" s="9" customFormat="1" ht="14.25">
      <c r="A64"/>
      <c r="B64" s="74">
        <v>290</v>
      </c>
      <c r="C64" s="75" t="s">
        <v>74</v>
      </c>
      <c r="D64" s="76"/>
      <c r="E64" s="76"/>
      <c r="F64" s="76"/>
      <c r="G64" s="77">
        <f>SUM(G65:G74)</f>
        <v>128080</v>
      </c>
      <c r="H64" s="77">
        <f aca="true" t="shared" si="10" ref="H64:V64">SUM(H65:H74)</f>
        <v>0</v>
      </c>
      <c r="I64" s="77">
        <f t="shared" si="10"/>
        <v>0</v>
      </c>
      <c r="J64" s="77">
        <f t="shared" si="10"/>
        <v>21100</v>
      </c>
      <c r="K64" s="27">
        <f t="shared" si="0"/>
        <v>21100</v>
      </c>
      <c r="L64" s="77">
        <f t="shared" si="10"/>
        <v>30600</v>
      </c>
      <c r="M64" s="77">
        <f t="shared" si="10"/>
        <v>0</v>
      </c>
      <c r="N64" s="77">
        <f t="shared" si="10"/>
        <v>0</v>
      </c>
      <c r="O64" s="27">
        <f t="shared" si="1"/>
        <v>30600</v>
      </c>
      <c r="P64" s="77">
        <f t="shared" si="10"/>
        <v>30600</v>
      </c>
      <c r="Q64" s="77">
        <f t="shared" si="10"/>
        <v>0</v>
      </c>
      <c r="R64" s="77">
        <f t="shared" si="10"/>
        <v>0</v>
      </c>
      <c r="S64" s="27">
        <f t="shared" si="2"/>
        <v>30600</v>
      </c>
      <c r="T64" s="77">
        <f t="shared" si="10"/>
        <v>45780</v>
      </c>
      <c r="U64" s="77">
        <f t="shared" si="10"/>
        <v>0</v>
      </c>
      <c r="V64" s="77">
        <f t="shared" si="10"/>
        <v>0</v>
      </c>
      <c r="W64" s="27">
        <f t="shared" si="3"/>
        <v>45780</v>
      </c>
      <c r="X64" s="28">
        <f t="shared" si="4"/>
        <v>128080</v>
      </c>
    </row>
    <row r="65" spans="1:24" s="9" customFormat="1" ht="14.25">
      <c r="A65"/>
      <c r="B65" s="78"/>
      <c r="C65" s="45" t="s">
        <v>75</v>
      </c>
      <c r="D65" s="45"/>
      <c r="E65" s="45"/>
      <c r="F65" s="45"/>
      <c r="G65" s="66"/>
      <c r="H65" s="33"/>
      <c r="I65" s="33"/>
      <c r="J65" s="33"/>
      <c r="K65" s="27">
        <f t="shared" si="0"/>
        <v>0</v>
      </c>
      <c r="L65" s="33"/>
      <c r="M65" s="33"/>
      <c r="N65" s="33"/>
      <c r="O65" s="27">
        <f t="shared" si="1"/>
        <v>0</v>
      </c>
      <c r="P65" s="33"/>
      <c r="Q65" s="33"/>
      <c r="R65" s="33"/>
      <c r="S65" s="27">
        <f t="shared" si="2"/>
        <v>0</v>
      </c>
      <c r="T65" s="33"/>
      <c r="U65" s="33"/>
      <c r="V65" s="33"/>
      <c r="W65" s="27">
        <f t="shared" si="3"/>
        <v>0</v>
      </c>
      <c r="X65" s="26">
        <f t="shared" si="4"/>
        <v>0</v>
      </c>
    </row>
    <row r="66" spans="1:24" s="9" customFormat="1" ht="14.25">
      <c r="A66"/>
      <c r="B66" s="79"/>
      <c r="C66" s="45" t="s">
        <v>76</v>
      </c>
      <c r="D66" s="45"/>
      <c r="E66" s="45"/>
      <c r="F66" s="45"/>
      <c r="G66" s="32"/>
      <c r="H66" s="33"/>
      <c r="I66" s="33"/>
      <c r="J66" s="33"/>
      <c r="K66" s="27">
        <f t="shared" si="0"/>
        <v>0</v>
      </c>
      <c r="L66" s="33"/>
      <c r="M66" s="33"/>
      <c r="N66" s="33"/>
      <c r="O66" s="27">
        <f t="shared" si="1"/>
        <v>0</v>
      </c>
      <c r="P66" s="33"/>
      <c r="Q66" s="33"/>
      <c r="R66" s="33"/>
      <c r="S66" s="27">
        <f t="shared" si="2"/>
        <v>0</v>
      </c>
      <c r="T66" s="33"/>
      <c r="U66" s="33"/>
      <c r="V66" s="33"/>
      <c r="W66" s="27">
        <f t="shared" si="3"/>
        <v>0</v>
      </c>
      <c r="X66" s="26">
        <f t="shared" si="4"/>
        <v>0</v>
      </c>
    </row>
    <row r="67" spans="1:24" s="9" customFormat="1" ht="14.25">
      <c r="A67"/>
      <c r="B67" s="78"/>
      <c r="C67" s="45" t="s">
        <v>77</v>
      </c>
      <c r="D67" s="45"/>
      <c r="E67" s="45"/>
      <c r="F67" s="45"/>
      <c r="G67" s="32"/>
      <c r="H67" s="33"/>
      <c r="I67" s="33"/>
      <c r="J67" s="33"/>
      <c r="K67" s="27">
        <f t="shared" si="0"/>
        <v>0</v>
      </c>
      <c r="L67" s="33"/>
      <c r="M67" s="33"/>
      <c r="N67" s="33"/>
      <c r="O67" s="27">
        <f t="shared" si="1"/>
        <v>0</v>
      </c>
      <c r="P67" s="33"/>
      <c r="Q67" s="33"/>
      <c r="R67" s="33"/>
      <c r="S67" s="27">
        <f t="shared" si="2"/>
        <v>0</v>
      </c>
      <c r="T67" s="33"/>
      <c r="U67" s="33"/>
      <c r="V67" s="33"/>
      <c r="W67" s="27">
        <f t="shared" si="3"/>
        <v>0</v>
      </c>
      <c r="X67" s="26">
        <f t="shared" si="4"/>
        <v>0</v>
      </c>
    </row>
    <row r="68" spans="1:24" s="9" customFormat="1" ht="14.25">
      <c r="A68"/>
      <c r="B68" s="78"/>
      <c r="C68" s="45" t="s">
        <v>78</v>
      </c>
      <c r="D68" s="45"/>
      <c r="E68" s="45"/>
      <c r="F68" s="45"/>
      <c r="G68" s="66"/>
      <c r="H68" s="33"/>
      <c r="I68" s="33"/>
      <c r="J68" s="33"/>
      <c r="K68" s="27">
        <f t="shared" si="0"/>
        <v>0</v>
      </c>
      <c r="L68" s="33"/>
      <c r="M68" s="33"/>
      <c r="N68" s="33"/>
      <c r="O68" s="27">
        <f t="shared" si="1"/>
        <v>0</v>
      </c>
      <c r="P68" s="33"/>
      <c r="Q68" s="33"/>
      <c r="R68" s="33"/>
      <c r="S68" s="27">
        <f t="shared" si="2"/>
        <v>0</v>
      </c>
      <c r="T68" s="33"/>
      <c r="U68" s="33"/>
      <c r="V68" s="33"/>
      <c r="W68" s="27">
        <f t="shared" si="3"/>
        <v>0</v>
      </c>
      <c r="X68" s="26">
        <f t="shared" si="4"/>
        <v>0</v>
      </c>
    </row>
    <row r="69" spans="1:24" s="9" customFormat="1" ht="14.25">
      <c r="A69"/>
      <c r="B69" s="78"/>
      <c r="C69" s="45" t="s">
        <v>79</v>
      </c>
      <c r="D69" s="45"/>
      <c r="E69" s="45"/>
      <c r="F69" s="45"/>
      <c r="G69" s="66"/>
      <c r="H69" s="33"/>
      <c r="I69" s="33"/>
      <c r="J69" s="33"/>
      <c r="K69" s="27">
        <f t="shared" si="0"/>
        <v>0</v>
      </c>
      <c r="L69" s="33"/>
      <c r="M69" s="33"/>
      <c r="N69" s="33"/>
      <c r="O69" s="27">
        <f t="shared" si="1"/>
        <v>0</v>
      </c>
      <c r="P69" s="33"/>
      <c r="Q69" s="33"/>
      <c r="R69" s="33"/>
      <c r="S69" s="27">
        <f t="shared" si="2"/>
        <v>0</v>
      </c>
      <c r="T69" s="33"/>
      <c r="U69" s="33"/>
      <c r="V69" s="33"/>
      <c r="W69" s="27">
        <f t="shared" si="3"/>
        <v>0</v>
      </c>
      <c r="X69" s="26">
        <f t="shared" si="4"/>
        <v>0</v>
      </c>
    </row>
    <row r="70" spans="1:24" s="9" customFormat="1" ht="14.25">
      <c r="A70"/>
      <c r="B70" s="78"/>
      <c r="C70" s="45" t="s">
        <v>80</v>
      </c>
      <c r="D70" s="45"/>
      <c r="E70" s="45"/>
      <c r="F70" s="45"/>
      <c r="G70" s="66"/>
      <c r="H70" s="33"/>
      <c r="I70" s="33"/>
      <c r="J70" s="33"/>
      <c r="K70" s="27">
        <f t="shared" si="0"/>
        <v>0</v>
      </c>
      <c r="L70" s="33"/>
      <c r="M70" s="33"/>
      <c r="N70" s="33"/>
      <c r="O70" s="27">
        <f t="shared" si="1"/>
        <v>0</v>
      </c>
      <c r="P70" s="33"/>
      <c r="Q70" s="33"/>
      <c r="R70" s="33"/>
      <c r="S70" s="27">
        <f t="shared" si="2"/>
        <v>0</v>
      </c>
      <c r="T70" s="33"/>
      <c r="U70" s="33"/>
      <c r="V70" s="33"/>
      <c r="W70" s="27">
        <f t="shared" si="3"/>
        <v>0</v>
      </c>
      <c r="X70" s="26">
        <f t="shared" si="4"/>
        <v>0</v>
      </c>
    </row>
    <row r="71" spans="1:24" s="9" customFormat="1" ht="14.25">
      <c r="A71"/>
      <c r="B71" s="78"/>
      <c r="C71" s="244" t="s">
        <v>81</v>
      </c>
      <c r="D71" s="245"/>
      <c r="E71" s="245"/>
      <c r="F71" s="246"/>
      <c r="G71" s="32"/>
      <c r="H71" s="33"/>
      <c r="I71" s="33"/>
      <c r="J71" s="33"/>
      <c r="K71" s="27">
        <f t="shared" si="0"/>
        <v>0</v>
      </c>
      <c r="L71" s="33"/>
      <c r="M71" s="33"/>
      <c r="N71" s="33"/>
      <c r="O71" s="27">
        <f t="shared" si="1"/>
        <v>0</v>
      </c>
      <c r="P71" s="33"/>
      <c r="Q71" s="33"/>
      <c r="R71" s="33"/>
      <c r="S71" s="27">
        <f t="shared" si="2"/>
        <v>0</v>
      </c>
      <c r="T71" s="33"/>
      <c r="U71" s="33"/>
      <c r="V71" s="33"/>
      <c r="W71" s="27">
        <f t="shared" si="3"/>
        <v>0</v>
      </c>
      <c r="X71" s="26">
        <f t="shared" si="4"/>
        <v>0</v>
      </c>
    </row>
    <row r="72" spans="1:24" s="9" customFormat="1" ht="14.25">
      <c r="A72"/>
      <c r="B72" s="78"/>
      <c r="C72" s="80" t="s">
        <v>82</v>
      </c>
      <c r="D72" s="62"/>
      <c r="E72" s="62"/>
      <c r="F72" s="81"/>
      <c r="G72" s="32">
        <v>60400</v>
      </c>
      <c r="H72" s="33"/>
      <c r="I72" s="33"/>
      <c r="J72" s="33">
        <v>15100</v>
      </c>
      <c r="K72" s="27">
        <f aca="true" t="shared" si="11" ref="K72:K99">H72+I72+J72</f>
        <v>15100</v>
      </c>
      <c r="L72" s="33">
        <v>15100</v>
      </c>
      <c r="M72" s="33"/>
      <c r="N72" s="33"/>
      <c r="O72" s="27">
        <f aca="true" t="shared" si="12" ref="O72:O99">L72+M72+N72</f>
        <v>15100</v>
      </c>
      <c r="P72" s="33">
        <v>15100</v>
      </c>
      <c r="Q72" s="33"/>
      <c r="R72" s="33"/>
      <c r="S72" s="27">
        <f aca="true" t="shared" si="13" ref="S72:S99">P72+Q72+R72</f>
        <v>15100</v>
      </c>
      <c r="T72" s="33">
        <v>15100</v>
      </c>
      <c r="U72" s="33"/>
      <c r="V72" s="33"/>
      <c r="W72" s="27">
        <f aca="true" t="shared" si="14" ref="W72:W99">T72+U72+V72</f>
        <v>15100</v>
      </c>
      <c r="X72" s="26">
        <f aca="true" t="shared" si="15" ref="X72:X99">K72+O72+S72+W72</f>
        <v>60400</v>
      </c>
    </row>
    <row r="73" spans="1:24" s="9" customFormat="1" ht="14.25">
      <c r="A73"/>
      <c r="B73" s="78"/>
      <c r="C73" s="247" t="s">
        <v>83</v>
      </c>
      <c r="D73" s="248"/>
      <c r="E73" s="248"/>
      <c r="F73" s="249"/>
      <c r="G73" s="32">
        <v>61680</v>
      </c>
      <c r="H73" s="33"/>
      <c r="I73" s="33"/>
      <c r="J73" s="33"/>
      <c r="K73" s="27">
        <f t="shared" si="11"/>
        <v>0</v>
      </c>
      <c r="L73" s="33">
        <v>15500</v>
      </c>
      <c r="M73" s="33"/>
      <c r="N73" s="33"/>
      <c r="O73" s="27">
        <f t="shared" si="12"/>
        <v>15500</v>
      </c>
      <c r="P73" s="33">
        <v>15500</v>
      </c>
      <c r="Q73" s="33"/>
      <c r="R73" s="33"/>
      <c r="S73" s="27">
        <f t="shared" si="13"/>
        <v>15500</v>
      </c>
      <c r="T73" s="33">
        <v>30680</v>
      </c>
      <c r="U73" s="33"/>
      <c r="V73" s="33"/>
      <c r="W73" s="27">
        <f t="shared" si="14"/>
        <v>30680</v>
      </c>
      <c r="X73" s="26">
        <f>K73+O73+S73+W73</f>
        <v>61680</v>
      </c>
    </row>
    <row r="74" spans="1:24" s="9" customFormat="1" ht="14.25">
      <c r="A74"/>
      <c r="B74" s="82"/>
      <c r="C74" s="250" t="s">
        <v>84</v>
      </c>
      <c r="D74" s="251"/>
      <c r="E74" s="251"/>
      <c r="F74" s="252"/>
      <c r="G74" s="66">
        <v>6000</v>
      </c>
      <c r="H74" s="33"/>
      <c r="I74" s="33"/>
      <c r="J74" s="33">
        <v>6000</v>
      </c>
      <c r="K74" s="27">
        <f t="shared" si="11"/>
        <v>6000</v>
      </c>
      <c r="L74" s="33"/>
      <c r="M74" s="33"/>
      <c r="N74" s="33"/>
      <c r="O74" s="27">
        <f t="shared" si="12"/>
        <v>0</v>
      </c>
      <c r="P74" s="33"/>
      <c r="Q74" s="33"/>
      <c r="R74" s="33"/>
      <c r="S74" s="27">
        <f t="shared" si="13"/>
        <v>0</v>
      </c>
      <c r="T74" s="33"/>
      <c r="U74" s="33"/>
      <c r="V74" s="33"/>
      <c r="W74" s="27">
        <f t="shared" si="14"/>
        <v>0</v>
      </c>
      <c r="X74" s="26">
        <f t="shared" si="15"/>
        <v>6000</v>
      </c>
    </row>
    <row r="75" spans="1:24" s="9" customFormat="1" ht="28.5" customHeight="1">
      <c r="A75"/>
      <c r="B75" s="83">
        <v>310</v>
      </c>
      <c r="C75" s="253" t="s">
        <v>85</v>
      </c>
      <c r="D75" s="254"/>
      <c r="E75" s="254"/>
      <c r="F75" s="255"/>
      <c r="G75" s="77">
        <f>SUM(G76:G81)</f>
        <v>71950</v>
      </c>
      <c r="H75" s="84">
        <f>SUM(H76:H81)</f>
        <v>0</v>
      </c>
      <c r="I75" s="84">
        <f>SUM(I76:I81)</f>
        <v>0</v>
      </c>
      <c r="J75" s="84">
        <f>SUM(J76:J81)</f>
        <v>32300</v>
      </c>
      <c r="K75" s="27">
        <f t="shared" si="11"/>
        <v>32300</v>
      </c>
      <c r="L75" s="84">
        <f>SUM(L76:L81)</f>
        <v>0</v>
      </c>
      <c r="M75" s="84">
        <f>SUM(M76:M81)</f>
        <v>0</v>
      </c>
      <c r="N75" s="84">
        <f>SUM(N76:N81)</f>
        <v>0</v>
      </c>
      <c r="O75" s="27">
        <f t="shared" si="12"/>
        <v>0</v>
      </c>
      <c r="P75" s="84">
        <f>SUM(P76:P81)</f>
        <v>39650</v>
      </c>
      <c r="Q75" s="84">
        <f>SUM(Q76:Q81)</f>
        <v>0</v>
      </c>
      <c r="R75" s="84">
        <f>SUM(R76:R81)</f>
        <v>0</v>
      </c>
      <c r="S75" s="27">
        <f t="shared" si="13"/>
        <v>39650</v>
      </c>
      <c r="T75" s="84">
        <f>SUM(T76:T81)</f>
        <v>0</v>
      </c>
      <c r="U75" s="84">
        <f>SUM(U76:U81)</f>
        <v>0</v>
      </c>
      <c r="V75" s="84">
        <f>SUM(V76:V81)</f>
        <v>0</v>
      </c>
      <c r="W75" s="27">
        <f t="shared" si="14"/>
        <v>0</v>
      </c>
      <c r="X75" s="28">
        <f t="shared" si="15"/>
        <v>71950</v>
      </c>
    </row>
    <row r="76" spans="1:24" s="9" customFormat="1" ht="14.25">
      <c r="A76"/>
      <c r="B76" s="85"/>
      <c r="C76" s="86" t="s">
        <v>86</v>
      </c>
      <c r="D76" s="44"/>
      <c r="E76" s="45"/>
      <c r="F76" s="45"/>
      <c r="G76" s="32">
        <v>52000</v>
      </c>
      <c r="H76" s="33"/>
      <c r="I76" s="33"/>
      <c r="J76" s="33">
        <v>26000</v>
      </c>
      <c r="K76" s="27">
        <f t="shared" si="11"/>
        <v>26000</v>
      </c>
      <c r="L76" s="33"/>
      <c r="M76" s="33"/>
      <c r="N76" s="33"/>
      <c r="O76" s="27">
        <f t="shared" si="12"/>
        <v>0</v>
      </c>
      <c r="P76" s="33">
        <v>26000</v>
      </c>
      <c r="Q76" s="33"/>
      <c r="R76" s="33"/>
      <c r="S76" s="27">
        <f t="shared" si="13"/>
        <v>26000</v>
      </c>
      <c r="T76" s="33"/>
      <c r="U76" s="33"/>
      <c r="V76" s="33"/>
      <c r="W76" s="27">
        <f t="shared" si="14"/>
        <v>0</v>
      </c>
      <c r="X76" s="26">
        <f t="shared" si="15"/>
        <v>52000</v>
      </c>
    </row>
    <row r="77" spans="1:24" s="9" customFormat="1" ht="14.25">
      <c r="A77"/>
      <c r="B77" s="85"/>
      <c r="C77" s="86" t="s">
        <v>87</v>
      </c>
      <c r="D77" s="45"/>
      <c r="E77" s="45"/>
      <c r="F77" s="45"/>
      <c r="G77" s="32">
        <v>7300</v>
      </c>
      <c r="H77" s="33"/>
      <c r="I77" s="33"/>
      <c r="J77" s="33"/>
      <c r="K77" s="27">
        <f t="shared" si="11"/>
        <v>0</v>
      </c>
      <c r="L77" s="33"/>
      <c r="M77" s="33"/>
      <c r="N77" s="33"/>
      <c r="O77" s="27">
        <f t="shared" si="12"/>
        <v>0</v>
      </c>
      <c r="P77" s="33">
        <v>7300</v>
      </c>
      <c r="Q77" s="33"/>
      <c r="R77" s="33"/>
      <c r="S77" s="27">
        <f t="shared" si="13"/>
        <v>7300</v>
      </c>
      <c r="T77" s="33"/>
      <c r="U77" s="33"/>
      <c r="V77" s="33"/>
      <c r="W77" s="27">
        <f t="shared" si="14"/>
        <v>0</v>
      </c>
      <c r="X77" s="26">
        <f t="shared" si="15"/>
        <v>7300</v>
      </c>
    </row>
    <row r="78" spans="1:24" s="9" customFormat="1" ht="14.25">
      <c r="A78"/>
      <c r="B78" s="79"/>
      <c r="C78" s="45" t="s">
        <v>88</v>
      </c>
      <c r="D78" s="45"/>
      <c r="E78" s="45"/>
      <c r="F78" s="45"/>
      <c r="G78" s="32"/>
      <c r="H78" s="33"/>
      <c r="I78" s="33"/>
      <c r="J78" s="33"/>
      <c r="K78" s="27">
        <f t="shared" si="11"/>
        <v>0</v>
      </c>
      <c r="L78" s="33"/>
      <c r="M78" s="33"/>
      <c r="N78" s="33"/>
      <c r="O78" s="27">
        <f t="shared" si="12"/>
        <v>0</v>
      </c>
      <c r="P78" s="33"/>
      <c r="Q78" s="33"/>
      <c r="R78" s="33"/>
      <c r="S78" s="27">
        <f t="shared" si="13"/>
        <v>0</v>
      </c>
      <c r="T78" s="33"/>
      <c r="U78" s="33"/>
      <c r="V78" s="33"/>
      <c r="W78" s="27">
        <f t="shared" si="14"/>
        <v>0</v>
      </c>
      <c r="X78" s="26">
        <f t="shared" si="15"/>
        <v>0</v>
      </c>
    </row>
    <row r="79" spans="1:24" s="9" customFormat="1" ht="14.25">
      <c r="A79"/>
      <c r="B79" s="87"/>
      <c r="C79" s="45" t="s">
        <v>89</v>
      </c>
      <c r="D79" s="45"/>
      <c r="E79" s="45"/>
      <c r="F79" s="45"/>
      <c r="G79" s="32">
        <v>12650</v>
      </c>
      <c r="H79" s="33"/>
      <c r="I79" s="33"/>
      <c r="J79" s="33">
        <v>6300</v>
      </c>
      <c r="K79" s="27">
        <f t="shared" si="11"/>
        <v>6300</v>
      </c>
      <c r="L79" s="33"/>
      <c r="M79" s="33"/>
      <c r="N79" s="33"/>
      <c r="O79" s="27">
        <f t="shared" si="12"/>
        <v>0</v>
      </c>
      <c r="P79" s="33">
        <v>6350</v>
      </c>
      <c r="Q79" s="33"/>
      <c r="R79" s="33"/>
      <c r="S79" s="27">
        <f t="shared" si="13"/>
        <v>6350</v>
      </c>
      <c r="T79" s="33"/>
      <c r="U79" s="33"/>
      <c r="V79" s="33"/>
      <c r="W79" s="27">
        <f t="shared" si="14"/>
        <v>0</v>
      </c>
      <c r="X79" s="26">
        <f t="shared" si="15"/>
        <v>12650</v>
      </c>
    </row>
    <row r="80" spans="1:24" s="9" customFormat="1" ht="14.25">
      <c r="A80"/>
      <c r="B80" s="87"/>
      <c r="C80" s="45" t="s">
        <v>90</v>
      </c>
      <c r="D80" s="45"/>
      <c r="E80" s="45"/>
      <c r="F80" s="45"/>
      <c r="G80" s="32"/>
      <c r="H80" s="33"/>
      <c r="I80" s="33"/>
      <c r="J80" s="33"/>
      <c r="K80" s="27">
        <f t="shared" si="11"/>
        <v>0</v>
      </c>
      <c r="L80" s="33"/>
      <c r="M80" s="33"/>
      <c r="N80" s="33"/>
      <c r="O80" s="27">
        <f t="shared" si="12"/>
        <v>0</v>
      </c>
      <c r="P80" s="33"/>
      <c r="Q80" s="33"/>
      <c r="R80" s="33"/>
      <c r="S80" s="27">
        <f t="shared" si="13"/>
        <v>0</v>
      </c>
      <c r="T80" s="33"/>
      <c r="U80" s="33"/>
      <c r="V80" s="33"/>
      <c r="W80" s="27">
        <f t="shared" si="14"/>
        <v>0</v>
      </c>
      <c r="X80" s="26">
        <f t="shared" si="15"/>
        <v>0</v>
      </c>
    </row>
    <row r="81" spans="1:24" s="9" customFormat="1" ht="14.25">
      <c r="A81"/>
      <c r="B81" s="87"/>
      <c r="C81" s="67" t="s">
        <v>91</v>
      </c>
      <c r="D81" s="45"/>
      <c r="E81" s="45"/>
      <c r="F81" s="45"/>
      <c r="G81" s="32"/>
      <c r="H81" s="33"/>
      <c r="I81" s="33"/>
      <c r="J81" s="33"/>
      <c r="K81" s="27">
        <f t="shared" si="11"/>
        <v>0</v>
      </c>
      <c r="L81" s="33"/>
      <c r="M81" s="33"/>
      <c r="N81" s="33"/>
      <c r="O81" s="27">
        <f t="shared" si="12"/>
        <v>0</v>
      </c>
      <c r="P81" s="33"/>
      <c r="Q81" s="33"/>
      <c r="R81" s="33"/>
      <c r="S81" s="27">
        <f t="shared" si="13"/>
        <v>0</v>
      </c>
      <c r="T81" s="33"/>
      <c r="U81" s="33"/>
      <c r="V81" s="33"/>
      <c r="W81" s="27">
        <f t="shared" si="14"/>
        <v>0</v>
      </c>
      <c r="X81" s="26">
        <f t="shared" si="15"/>
        <v>0</v>
      </c>
    </row>
    <row r="82" spans="1:24" s="9" customFormat="1" ht="14.25">
      <c r="A82"/>
      <c r="B82" s="88"/>
      <c r="C82" s="55"/>
      <c r="D82" s="55"/>
      <c r="E82" s="55"/>
      <c r="F82" s="56"/>
      <c r="G82" s="77"/>
      <c r="H82" s="33"/>
      <c r="I82" s="33"/>
      <c r="J82" s="33"/>
      <c r="K82" s="27">
        <f t="shared" si="11"/>
        <v>0</v>
      </c>
      <c r="L82" s="33"/>
      <c r="M82" s="33"/>
      <c r="N82" s="33"/>
      <c r="O82" s="27">
        <f t="shared" si="12"/>
        <v>0</v>
      </c>
      <c r="P82" s="33"/>
      <c r="Q82" s="33"/>
      <c r="R82" s="33"/>
      <c r="S82" s="27">
        <f t="shared" si="13"/>
        <v>0</v>
      </c>
      <c r="T82" s="33"/>
      <c r="U82" s="33"/>
      <c r="V82" s="33"/>
      <c r="W82" s="27">
        <f t="shared" si="14"/>
        <v>0</v>
      </c>
      <c r="X82" s="26">
        <f t="shared" si="15"/>
        <v>0</v>
      </c>
    </row>
    <row r="83" spans="1:24" s="9" customFormat="1" ht="14.25">
      <c r="A83"/>
      <c r="B83" s="89">
        <v>340</v>
      </c>
      <c r="C83" s="90" t="s">
        <v>92</v>
      </c>
      <c r="D83" s="45"/>
      <c r="E83" s="45"/>
      <c r="F83" s="45"/>
      <c r="G83" s="77">
        <f>SUM(G84:G97)</f>
        <v>155810</v>
      </c>
      <c r="H83" s="77">
        <f aca="true" t="shared" si="16" ref="H83:V83">SUM(H84:H97)</f>
        <v>0</v>
      </c>
      <c r="I83" s="77">
        <f t="shared" si="16"/>
        <v>2800</v>
      </c>
      <c r="J83" s="77">
        <f t="shared" si="16"/>
        <v>46500</v>
      </c>
      <c r="K83" s="27">
        <f t="shared" si="11"/>
        <v>49300</v>
      </c>
      <c r="L83" s="77">
        <f t="shared" si="16"/>
        <v>2700</v>
      </c>
      <c r="M83" s="77">
        <f t="shared" si="16"/>
        <v>2700</v>
      </c>
      <c r="N83" s="77">
        <f t="shared" si="16"/>
        <v>2700</v>
      </c>
      <c r="O83" s="27">
        <f t="shared" si="12"/>
        <v>8100</v>
      </c>
      <c r="P83" s="77">
        <f t="shared" si="16"/>
        <v>81350</v>
      </c>
      <c r="Q83" s="77">
        <f t="shared" si="16"/>
        <v>2700</v>
      </c>
      <c r="R83" s="77">
        <f t="shared" si="16"/>
        <v>2700</v>
      </c>
      <c r="S83" s="27">
        <f t="shared" si="13"/>
        <v>86750</v>
      </c>
      <c r="T83" s="77">
        <f t="shared" si="16"/>
        <v>2700</v>
      </c>
      <c r="U83" s="77">
        <f t="shared" si="16"/>
        <v>2700</v>
      </c>
      <c r="V83" s="77">
        <f t="shared" si="16"/>
        <v>6260</v>
      </c>
      <c r="W83" s="27">
        <f t="shared" si="14"/>
        <v>11660</v>
      </c>
      <c r="X83" s="28">
        <f t="shared" si="15"/>
        <v>155810</v>
      </c>
    </row>
    <row r="84" spans="1:24" s="9" customFormat="1" ht="14.25">
      <c r="A84"/>
      <c r="B84" s="91"/>
      <c r="C84" s="86" t="s">
        <v>93</v>
      </c>
      <c r="D84" s="45"/>
      <c r="E84" s="45"/>
      <c r="F84" s="45"/>
      <c r="G84" s="92">
        <v>6336</v>
      </c>
      <c r="H84" s="33"/>
      <c r="I84" s="33"/>
      <c r="J84" s="33">
        <v>2100</v>
      </c>
      <c r="K84" s="27">
        <f t="shared" si="11"/>
        <v>2100</v>
      </c>
      <c r="L84" s="33"/>
      <c r="M84" s="33"/>
      <c r="N84" s="33"/>
      <c r="O84" s="27">
        <f t="shared" si="12"/>
        <v>0</v>
      </c>
      <c r="P84" s="33">
        <v>4236</v>
      </c>
      <c r="Q84" s="33"/>
      <c r="R84" s="33"/>
      <c r="S84" s="27">
        <f t="shared" si="13"/>
        <v>4236</v>
      </c>
      <c r="T84" s="33"/>
      <c r="U84" s="33"/>
      <c r="V84" s="33"/>
      <c r="W84" s="27">
        <f t="shared" si="14"/>
        <v>0</v>
      </c>
      <c r="X84" s="26">
        <f t="shared" si="15"/>
        <v>6336</v>
      </c>
    </row>
    <row r="85" spans="1:24" s="9" customFormat="1" ht="14.25">
      <c r="A85"/>
      <c r="B85" s="85"/>
      <c r="C85" s="86" t="s">
        <v>94</v>
      </c>
      <c r="D85" s="45"/>
      <c r="E85" s="45"/>
      <c r="F85" s="45"/>
      <c r="G85" s="32">
        <v>33360</v>
      </c>
      <c r="H85" s="33"/>
      <c r="I85" s="33">
        <v>2800</v>
      </c>
      <c r="J85" s="33">
        <v>2700</v>
      </c>
      <c r="K85" s="27">
        <f t="shared" si="11"/>
        <v>5500</v>
      </c>
      <c r="L85" s="33">
        <v>2700</v>
      </c>
      <c r="M85" s="33">
        <v>2700</v>
      </c>
      <c r="N85" s="33">
        <v>2700</v>
      </c>
      <c r="O85" s="27">
        <f t="shared" si="12"/>
        <v>8100</v>
      </c>
      <c r="P85" s="33">
        <v>2700</v>
      </c>
      <c r="Q85" s="33">
        <v>2700</v>
      </c>
      <c r="R85" s="33">
        <v>2700</v>
      </c>
      <c r="S85" s="27">
        <f t="shared" si="13"/>
        <v>8100</v>
      </c>
      <c r="T85" s="33">
        <v>2700</v>
      </c>
      <c r="U85" s="33">
        <v>2700</v>
      </c>
      <c r="V85" s="33">
        <v>6260</v>
      </c>
      <c r="W85" s="27">
        <f t="shared" si="14"/>
        <v>11660</v>
      </c>
      <c r="X85" s="26">
        <f t="shared" si="15"/>
        <v>33360</v>
      </c>
    </row>
    <row r="86" spans="1:24" s="9" customFormat="1" ht="14.25">
      <c r="A86"/>
      <c r="B86" s="52"/>
      <c r="C86" s="45" t="s">
        <v>95</v>
      </c>
      <c r="D86" s="45"/>
      <c r="E86" s="45"/>
      <c r="F86" s="45"/>
      <c r="G86" s="93">
        <v>4000</v>
      </c>
      <c r="H86" s="33"/>
      <c r="I86" s="33"/>
      <c r="J86" s="33">
        <v>4000</v>
      </c>
      <c r="K86" s="27">
        <f t="shared" si="11"/>
        <v>4000</v>
      </c>
      <c r="L86" s="33"/>
      <c r="M86" s="33"/>
      <c r="N86" s="33"/>
      <c r="O86" s="27">
        <f t="shared" si="12"/>
        <v>0</v>
      </c>
      <c r="P86" s="33"/>
      <c r="Q86" s="33"/>
      <c r="R86" s="33"/>
      <c r="S86" s="27">
        <f t="shared" si="13"/>
        <v>0</v>
      </c>
      <c r="T86" s="33"/>
      <c r="U86" s="33"/>
      <c r="V86" s="33"/>
      <c r="W86" s="27">
        <f t="shared" si="14"/>
        <v>0</v>
      </c>
      <c r="X86" s="26">
        <f t="shared" si="15"/>
        <v>4000</v>
      </c>
    </row>
    <row r="87" spans="1:24" s="9" customFormat="1" ht="14.25">
      <c r="A87"/>
      <c r="B87" s="52"/>
      <c r="C87" s="45" t="s">
        <v>96</v>
      </c>
      <c r="D87" s="45"/>
      <c r="E87" s="45"/>
      <c r="F87" s="45"/>
      <c r="G87" s="92">
        <v>3600</v>
      </c>
      <c r="H87" s="33"/>
      <c r="I87" s="33"/>
      <c r="J87" s="33">
        <v>1800</v>
      </c>
      <c r="K87" s="27">
        <f t="shared" si="11"/>
        <v>1800</v>
      </c>
      <c r="L87" s="33"/>
      <c r="M87" s="33"/>
      <c r="N87" s="33"/>
      <c r="O87" s="27">
        <f t="shared" si="12"/>
        <v>0</v>
      </c>
      <c r="P87" s="33">
        <v>1800</v>
      </c>
      <c r="Q87" s="33"/>
      <c r="R87" s="33"/>
      <c r="S87" s="27">
        <f t="shared" si="13"/>
        <v>1800</v>
      </c>
      <c r="T87" s="33"/>
      <c r="U87" s="33"/>
      <c r="V87" s="33"/>
      <c r="W87" s="27">
        <f t="shared" si="14"/>
        <v>0</v>
      </c>
      <c r="X87" s="26">
        <f t="shared" si="15"/>
        <v>3600</v>
      </c>
    </row>
    <row r="88" spans="1:24" s="9" customFormat="1" ht="14.25">
      <c r="A88"/>
      <c r="B88" s="52"/>
      <c r="C88" s="45" t="s">
        <v>97</v>
      </c>
      <c r="D88" s="45"/>
      <c r="E88" s="45"/>
      <c r="F88" s="45"/>
      <c r="G88" s="66">
        <v>5000</v>
      </c>
      <c r="H88" s="33"/>
      <c r="I88" s="33"/>
      <c r="J88" s="33">
        <v>2500</v>
      </c>
      <c r="K88" s="27">
        <f t="shared" si="11"/>
        <v>2500</v>
      </c>
      <c r="L88" s="33"/>
      <c r="M88" s="33"/>
      <c r="N88" s="33"/>
      <c r="O88" s="27">
        <f t="shared" si="12"/>
        <v>0</v>
      </c>
      <c r="P88" s="33">
        <v>2500</v>
      </c>
      <c r="Q88" s="33"/>
      <c r="R88" s="33"/>
      <c r="S88" s="27">
        <f t="shared" si="13"/>
        <v>2500</v>
      </c>
      <c r="T88" s="33"/>
      <c r="U88" s="33"/>
      <c r="V88" s="33"/>
      <c r="W88" s="27">
        <f t="shared" si="14"/>
        <v>0</v>
      </c>
      <c r="X88" s="26">
        <f t="shared" si="15"/>
        <v>5000</v>
      </c>
    </row>
    <row r="89" spans="1:24" s="9" customFormat="1" ht="14.25">
      <c r="A89"/>
      <c r="B89" s="43"/>
      <c r="C89" s="45" t="s">
        <v>98</v>
      </c>
      <c r="D89" s="45"/>
      <c r="E89" s="45"/>
      <c r="F89" s="45"/>
      <c r="G89" s="32">
        <v>11400</v>
      </c>
      <c r="H89" s="33"/>
      <c r="I89" s="33"/>
      <c r="J89" s="33"/>
      <c r="K89" s="27">
        <f t="shared" si="11"/>
        <v>0</v>
      </c>
      <c r="L89" s="33"/>
      <c r="M89" s="33"/>
      <c r="N89" s="33"/>
      <c r="O89" s="27">
        <f t="shared" si="12"/>
        <v>0</v>
      </c>
      <c r="P89" s="33">
        <v>11400</v>
      </c>
      <c r="Q89" s="33"/>
      <c r="R89" s="33"/>
      <c r="S89" s="27">
        <f t="shared" si="13"/>
        <v>11400</v>
      </c>
      <c r="T89" s="33"/>
      <c r="U89" s="33"/>
      <c r="V89" s="33"/>
      <c r="W89" s="27">
        <f t="shared" si="14"/>
        <v>0</v>
      </c>
      <c r="X89" s="26">
        <f t="shared" si="15"/>
        <v>11400</v>
      </c>
    </row>
    <row r="90" spans="1:24" s="9" customFormat="1" ht="14.25">
      <c r="A90"/>
      <c r="B90" s="43"/>
      <c r="C90" s="45" t="s">
        <v>99</v>
      </c>
      <c r="D90" s="45"/>
      <c r="E90" s="45"/>
      <c r="F90" s="45"/>
      <c r="G90" s="32">
        <v>13000</v>
      </c>
      <c r="H90" s="33"/>
      <c r="I90" s="33"/>
      <c r="J90" s="33">
        <v>4300</v>
      </c>
      <c r="K90" s="27">
        <f t="shared" si="11"/>
        <v>4300</v>
      </c>
      <c r="L90" s="33"/>
      <c r="M90" s="33"/>
      <c r="N90" s="33"/>
      <c r="O90" s="27">
        <f t="shared" si="12"/>
        <v>0</v>
      </c>
      <c r="P90" s="33">
        <v>8700</v>
      </c>
      <c r="Q90" s="33"/>
      <c r="R90" s="33"/>
      <c r="S90" s="27">
        <f t="shared" si="13"/>
        <v>8700</v>
      </c>
      <c r="T90" s="33"/>
      <c r="U90" s="33"/>
      <c r="V90" s="33"/>
      <c r="W90" s="27">
        <f t="shared" si="14"/>
        <v>0</v>
      </c>
      <c r="X90" s="26">
        <f t="shared" si="15"/>
        <v>13000</v>
      </c>
    </row>
    <row r="91" spans="1:24" s="9" customFormat="1" ht="14.25">
      <c r="A91"/>
      <c r="B91" s="43"/>
      <c r="C91" s="45" t="s">
        <v>100</v>
      </c>
      <c r="D91" s="45"/>
      <c r="E91" s="45"/>
      <c r="F91" s="45"/>
      <c r="G91" s="32">
        <v>11412</v>
      </c>
      <c r="H91" s="33"/>
      <c r="I91" s="33"/>
      <c r="J91" s="33">
        <v>3800</v>
      </c>
      <c r="K91" s="27">
        <f t="shared" si="11"/>
        <v>3800</v>
      </c>
      <c r="L91" s="33"/>
      <c r="M91" s="33"/>
      <c r="N91" s="33"/>
      <c r="O91" s="27">
        <f t="shared" si="12"/>
        <v>0</v>
      </c>
      <c r="P91" s="33">
        <v>7612</v>
      </c>
      <c r="Q91" s="33"/>
      <c r="R91" s="33"/>
      <c r="S91" s="27">
        <f t="shared" si="13"/>
        <v>7612</v>
      </c>
      <c r="T91" s="33"/>
      <c r="U91" s="33"/>
      <c r="V91" s="33"/>
      <c r="W91" s="27">
        <f t="shared" si="14"/>
        <v>0</v>
      </c>
      <c r="X91" s="26">
        <f t="shared" si="15"/>
        <v>11412</v>
      </c>
    </row>
    <row r="92" spans="1:24" s="9" customFormat="1" ht="14.25">
      <c r="A92"/>
      <c r="B92" s="52"/>
      <c r="C92" s="45" t="s">
        <v>101</v>
      </c>
      <c r="D92" s="45"/>
      <c r="E92" s="45"/>
      <c r="F92" s="45"/>
      <c r="G92" s="66">
        <v>25000</v>
      </c>
      <c r="H92" s="33"/>
      <c r="I92" s="33"/>
      <c r="J92" s="33">
        <v>12500</v>
      </c>
      <c r="K92" s="27">
        <f t="shared" si="11"/>
        <v>12500</v>
      </c>
      <c r="L92" s="33"/>
      <c r="M92" s="33"/>
      <c r="N92" s="33"/>
      <c r="O92" s="27">
        <f t="shared" si="12"/>
        <v>0</v>
      </c>
      <c r="P92" s="33">
        <v>12500</v>
      </c>
      <c r="Q92" s="33"/>
      <c r="R92" s="33"/>
      <c r="S92" s="27">
        <f t="shared" si="13"/>
        <v>12500</v>
      </c>
      <c r="T92" s="33"/>
      <c r="U92" s="33"/>
      <c r="V92" s="33"/>
      <c r="W92" s="27">
        <f t="shared" si="14"/>
        <v>0</v>
      </c>
      <c r="X92" s="26">
        <f t="shared" si="15"/>
        <v>25000</v>
      </c>
    </row>
    <row r="93" spans="1:24" s="9" customFormat="1" ht="14.25">
      <c r="A93"/>
      <c r="B93" s="43"/>
      <c r="C93" s="45" t="s">
        <v>102</v>
      </c>
      <c r="D93" s="45"/>
      <c r="E93" s="45"/>
      <c r="F93" s="45"/>
      <c r="G93" s="32">
        <v>7860</v>
      </c>
      <c r="H93" s="33"/>
      <c r="I93" s="33"/>
      <c r="J93" s="33">
        <v>3900</v>
      </c>
      <c r="K93" s="27">
        <f t="shared" si="11"/>
        <v>3900</v>
      </c>
      <c r="L93" s="33"/>
      <c r="M93" s="33"/>
      <c r="N93" s="33"/>
      <c r="O93" s="27">
        <f t="shared" si="12"/>
        <v>0</v>
      </c>
      <c r="P93" s="33">
        <v>3960</v>
      </c>
      <c r="Q93" s="33"/>
      <c r="R93" s="33"/>
      <c r="S93" s="27">
        <f t="shared" si="13"/>
        <v>3960</v>
      </c>
      <c r="T93" s="33"/>
      <c r="U93" s="33"/>
      <c r="V93" s="33"/>
      <c r="W93" s="27">
        <f t="shared" si="14"/>
        <v>0</v>
      </c>
      <c r="X93" s="26">
        <f t="shared" si="15"/>
        <v>7860</v>
      </c>
    </row>
    <row r="94" spans="1:24" s="9" customFormat="1" ht="14.25">
      <c r="A94"/>
      <c r="B94" s="43"/>
      <c r="C94" s="45" t="s">
        <v>103</v>
      </c>
      <c r="D94" s="45"/>
      <c r="E94" s="45"/>
      <c r="F94" s="45"/>
      <c r="G94" s="32">
        <v>17632</v>
      </c>
      <c r="H94" s="33"/>
      <c r="I94" s="33"/>
      <c r="J94" s="33">
        <v>5800</v>
      </c>
      <c r="K94" s="27">
        <f t="shared" si="11"/>
        <v>5800</v>
      </c>
      <c r="L94" s="33"/>
      <c r="M94" s="33"/>
      <c r="N94" s="33"/>
      <c r="O94" s="27">
        <f t="shared" si="12"/>
        <v>0</v>
      </c>
      <c r="P94" s="33">
        <v>11832</v>
      </c>
      <c r="Q94" s="33"/>
      <c r="R94" s="33"/>
      <c r="S94" s="27">
        <f t="shared" si="13"/>
        <v>11832</v>
      </c>
      <c r="T94" s="33"/>
      <c r="U94" s="33"/>
      <c r="V94" s="33"/>
      <c r="W94" s="27">
        <f t="shared" si="14"/>
        <v>0</v>
      </c>
      <c r="X94" s="26">
        <f t="shared" si="15"/>
        <v>17632</v>
      </c>
    </row>
    <row r="95" spans="1:24" s="9" customFormat="1" ht="14.25">
      <c r="A95"/>
      <c r="B95" s="52"/>
      <c r="C95" s="45" t="s">
        <v>104</v>
      </c>
      <c r="D95" s="45"/>
      <c r="E95" s="45"/>
      <c r="F95" s="45"/>
      <c r="G95" s="32">
        <v>6210</v>
      </c>
      <c r="H95" s="33"/>
      <c r="I95" s="33"/>
      <c r="J95" s="33">
        <v>3100</v>
      </c>
      <c r="K95" s="27">
        <f t="shared" si="11"/>
        <v>3100</v>
      </c>
      <c r="L95" s="33"/>
      <c r="M95" s="33"/>
      <c r="N95" s="33"/>
      <c r="O95" s="27">
        <f t="shared" si="12"/>
        <v>0</v>
      </c>
      <c r="P95" s="33">
        <v>3110</v>
      </c>
      <c r="Q95" s="33"/>
      <c r="R95" s="33"/>
      <c r="S95" s="27">
        <f t="shared" si="13"/>
        <v>3110</v>
      </c>
      <c r="T95" s="33"/>
      <c r="U95" s="33"/>
      <c r="V95" s="33"/>
      <c r="W95" s="27">
        <f t="shared" si="14"/>
        <v>0</v>
      </c>
      <c r="X95" s="26">
        <f t="shared" si="15"/>
        <v>6210</v>
      </c>
    </row>
    <row r="96" spans="1:24" s="9" customFormat="1" ht="14.25">
      <c r="A96"/>
      <c r="B96" s="52"/>
      <c r="C96" s="45" t="s">
        <v>105</v>
      </c>
      <c r="D96" s="45"/>
      <c r="E96" s="45"/>
      <c r="F96" s="45"/>
      <c r="G96" s="32">
        <v>11000</v>
      </c>
      <c r="H96" s="33"/>
      <c r="I96" s="33"/>
      <c r="J96" s="33"/>
      <c r="K96" s="27">
        <f t="shared" si="11"/>
        <v>0</v>
      </c>
      <c r="L96" s="33"/>
      <c r="M96" s="33"/>
      <c r="N96" s="33"/>
      <c r="O96" s="27">
        <f t="shared" si="12"/>
        <v>0</v>
      </c>
      <c r="P96" s="33">
        <v>11000</v>
      </c>
      <c r="Q96" s="33"/>
      <c r="R96" s="33"/>
      <c r="S96" s="27">
        <f t="shared" si="13"/>
        <v>11000</v>
      </c>
      <c r="T96" s="33"/>
      <c r="U96" s="33"/>
      <c r="V96" s="33"/>
      <c r="W96" s="27">
        <f t="shared" si="14"/>
        <v>0</v>
      </c>
      <c r="X96" s="26">
        <f t="shared" si="15"/>
        <v>11000</v>
      </c>
    </row>
    <row r="97" spans="1:24" s="9" customFormat="1" ht="14.25">
      <c r="A97"/>
      <c r="B97" s="52"/>
      <c r="C97" s="67" t="s">
        <v>106</v>
      </c>
      <c r="D97" s="45"/>
      <c r="E97" s="45"/>
      <c r="F97" s="45"/>
      <c r="G97" s="32"/>
      <c r="H97" s="33"/>
      <c r="I97" s="33"/>
      <c r="J97" s="33"/>
      <c r="K97" s="27">
        <f t="shared" si="11"/>
        <v>0</v>
      </c>
      <c r="L97" s="33"/>
      <c r="M97" s="33"/>
      <c r="N97" s="33"/>
      <c r="O97" s="27">
        <f t="shared" si="12"/>
        <v>0</v>
      </c>
      <c r="P97" s="33"/>
      <c r="Q97" s="33"/>
      <c r="R97" s="33"/>
      <c r="S97" s="27">
        <f t="shared" si="13"/>
        <v>0</v>
      </c>
      <c r="T97" s="33"/>
      <c r="U97" s="33"/>
      <c r="V97" s="33"/>
      <c r="W97" s="27">
        <f t="shared" si="14"/>
        <v>0</v>
      </c>
      <c r="X97" s="26">
        <f t="shared" si="15"/>
        <v>0</v>
      </c>
    </row>
    <row r="98" spans="1:24" s="9" customFormat="1" ht="14.25">
      <c r="A98"/>
      <c r="B98" s="52"/>
      <c r="C98" s="55"/>
      <c r="D98" s="55"/>
      <c r="E98" s="55"/>
      <c r="F98" s="56"/>
      <c r="G98" s="35"/>
      <c r="H98" s="33"/>
      <c r="I98" s="33"/>
      <c r="J98" s="33"/>
      <c r="K98" s="27">
        <f t="shared" si="11"/>
        <v>0</v>
      </c>
      <c r="L98" s="33"/>
      <c r="M98" s="33"/>
      <c r="N98" s="33"/>
      <c r="O98" s="27">
        <f t="shared" si="12"/>
        <v>0</v>
      </c>
      <c r="P98" s="33"/>
      <c r="Q98" s="33"/>
      <c r="R98" s="33"/>
      <c r="S98" s="27">
        <f t="shared" si="13"/>
        <v>0</v>
      </c>
      <c r="T98" s="33"/>
      <c r="U98" s="33"/>
      <c r="V98" s="33"/>
      <c r="W98" s="27">
        <f t="shared" si="14"/>
        <v>0</v>
      </c>
      <c r="X98" s="26">
        <f t="shared" si="15"/>
        <v>0</v>
      </c>
    </row>
    <row r="99" spans="1:24" s="9" customFormat="1" ht="14.25">
      <c r="A99"/>
      <c r="B99" s="94"/>
      <c r="C99" s="95" t="s">
        <v>107</v>
      </c>
      <c r="D99" s="96"/>
      <c r="E99" s="96"/>
      <c r="F99" s="97"/>
      <c r="G99" s="77">
        <f>G7+G9+G13+G15+G18+G23+G33+G47+G64+G75+G83</f>
        <v>3306836</v>
      </c>
      <c r="H99" s="77">
        <f>H7+H9+H13+H15+H18+H23+H33+H47+H64+H75+H83</f>
        <v>34513</v>
      </c>
      <c r="I99" s="77">
        <f>I7+I9+I13+I15+I18+I23+I33+I47+I64+I75+I83</f>
        <v>308687</v>
      </c>
      <c r="J99" s="77">
        <f>J7+J9+J13+J15+J18+J23+J33+J47+J64+J75+J83</f>
        <v>502925</v>
      </c>
      <c r="K99" s="27">
        <f t="shared" si="11"/>
        <v>846125</v>
      </c>
      <c r="L99" s="77">
        <f>L7+L9+L13+L15+L18+L23+L33+L47+L64+L75+L83</f>
        <v>272491</v>
      </c>
      <c r="M99" s="77">
        <f>M7+M9+M13+M15+M18+M23+M33+M47+M64+M75+M83</f>
        <v>292400</v>
      </c>
      <c r="N99" s="77">
        <f>N7+N9+N13+N15+N18+N23+N33+N47+N64+N75+N83</f>
        <v>271400</v>
      </c>
      <c r="O99" s="27">
        <f t="shared" si="12"/>
        <v>836291</v>
      </c>
      <c r="P99" s="77">
        <f>P7+P9+P13+P15+P18+P23+P33+P47+P64+P75+P83</f>
        <v>490600</v>
      </c>
      <c r="Q99" s="77">
        <f>Q7+Q9+Q13+Q15+Q18+Q23+Q33+Q47+Q64+Q75+Q83</f>
        <v>184796</v>
      </c>
      <c r="R99" s="77">
        <f>R7+R9+R13+R15+R18+R23+R33+R47+R64+R75+R83</f>
        <v>245800</v>
      </c>
      <c r="S99" s="27">
        <f t="shared" si="13"/>
        <v>921196</v>
      </c>
      <c r="T99" s="77">
        <f>T7+T9+T13+T15+T18+T23+T33+T47+T64+T75+T83</f>
        <v>220180</v>
      </c>
      <c r="U99" s="77">
        <f>U7+U9+U13+U15+U18+U23+U33+U47+U64+U75+U83</f>
        <v>237900</v>
      </c>
      <c r="V99" s="77">
        <f>V7+V9+V13+V15+V18+V23+V33+V47+V64+V75+V83</f>
        <v>245144</v>
      </c>
      <c r="W99" s="27">
        <f t="shared" si="14"/>
        <v>703224</v>
      </c>
      <c r="X99" s="28">
        <f t="shared" si="15"/>
        <v>3306836</v>
      </c>
    </row>
    <row r="100" spans="1:24" s="9" customFormat="1" ht="15" thickBot="1">
      <c r="A100"/>
      <c r="B100" s="61"/>
      <c r="C100" s="98"/>
      <c r="D100" s="45"/>
      <c r="E100" s="45"/>
      <c r="F100" s="45"/>
      <c r="G100" s="99"/>
      <c r="H100" s="99"/>
      <c r="I100" s="99"/>
      <c r="J100" s="99"/>
      <c r="K100" s="100"/>
      <c r="L100" s="99"/>
      <c r="M100" s="99"/>
      <c r="N100" s="99"/>
      <c r="O100" s="100"/>
      <c r="P100" s="99"/>
      <c r="Q100" s="99"/>
      <c r="R100" s="99"/>
      <c r="S100" s="100"/>
      <c r="T100" s="99"/>
      <c r="U100" s="99"/>
      <c r="V100" s="99"/>
      <c r="W100" s="100"/>
      <c r="X100" s="99"/>
    </row>
    <row r="101" spans="1:24" s="9" customFormat="1" ht="26.25" customHeight="1" thickBot="1">
      <c r="A101" s="16"/>
      <c r="B101" s="101"/>
      <c r="C101" s="256" t="s">
        <v>108</v>
      </c>
      <c r="D101" s="198"/>
      <c r="E101" s="198"/>
      <c r="F101" s="199"/>
      <c r="G101" s="102">
        <f>G99</f>
        <v>3306836</v>
      </c>
      <c r="H101" s="102">
        <f aca="true" t="shared" si="17" ref="H101:X101">H99</f>
        <v>34513</v>
      </c>
      <c r="I101" s="102">
        <f t="shared" si="17"/>
        <v>308687</v>
      </c>
      <c r="J101" s="102">
        <f t="shared" si="17"/>
        <v>502925</v>
      </c>
      <c r="K101" s="103">
        <f t="shared" si="17"/>
        <v>846125</v>
      </c>
      <c r="L101" s="102">
        <f t="shared" si="17"/>
        <v>272491</v>
      </c>
      <c r="M101" s="102">
        <f t="shared" si="17"/>
        <v>292400</v>
      </c>
      <c r="N101" s="102">
        <f t="shared" si="17"/>
        <v>271400</v>
      </c>
      <c r="O101" s="103">
        <f t="shared" si="17"/>
        <v>836291</v>
      </c>
      <c r="P101" s="102">
        <f t="shared" si="17"/>
        <v>490600</v>
      </c>
      <c r="Q101" s="102">
        <f t="shared" si="17"/>
        <v>184796</v>
      </c>
      <c r="R101" s="102">
        <f t="shared" si="17"/>
        <v>245800</v>
      </c>
      <c r="S101" s="103">
        <f t="shared" si="17"/>
        <v>921196</v>
      </c>
      <c r="T101" s="102">
        <f t="shared" si="17"/>
        <v>220180</v>
      </c>
      <c r="U101" s="102">
        <f t="shared" si="17"/>
        <v>237900</v>
      </c>
      <c r="V101" s="102">
        <f t="shared" si="17"/>
        <v>245144</v>
      </c>
      <c r="W101" s="103">
        <f t="shared" si="17"/>
        <v>703224</v>
      </c>
      <c r="X101" s="102">
        <f t="shared" si="17"/>
        <v>3306836</v>
      </c>
    </row>
    <row r="102" spans="1:24" s="9" customFormat="1" ht="15" thickBot="1">
      <c r="A102"/>
      <c r="B102" s="68"/>
      <c r="C102" s="98"/>
      <c r="D102" s="45"/>
      <c r="E102" s="45"/>
      <c r="F102" s="45"/>
      <c r="G102" s="104"/>
      <c r="H102" s="104"/>
      <c r="I102" s="104"/>
      <c r="J102" s="104"/>
      <c r="K102" s="105"/>
      <c r="L102" s="104"/>
      <c r="M102" s="104"/>
      <c r="N102" s="104"/>
      <c r="O102" s="105"/>
      <c r="P102" s="104"/>
      <c r="Q102" s="104"/>
      <c r="R102" s="104"/>
      <c r="S102" s="105"/>
      <c r="T102" s="104"/>
      <c r="U102" s="104"/>
      <c r="V102" s="104"/>
      <c r="W102" s="105"/>
      <c r="X102" s="104"/>
    </row>
    <row r="103" spans="1:24" s="9" customFormat="1" ht="32.25" customHeight="1" thickBot="1">
      <c r="A103" s="16"/>
      <c r="B103" s="106"/>
      <c r="C103" s="257" t="s">
        <v>109</v>
      </c>
      <c r="D103" s="229"/>
      <c r="E103" s="229"/>
      <c r="F103" s="230"/>
      <c r="G103" s="107"/>
      <c r="H103" s="107"/>
      <c r="I103" s="107"/>
      <c r="J103" s="107"/>
      <c r="K103" s="108"/>
      <c r="L103" s="107"/>
      <c r="M103" s="107"/>
      <c r="N103" s="107"/>
      <c r="O103" s="108"/>
      <c r="P103" s="107"/>
      <c r="Q103" s="107"/>
      <c r="R103" s="107"/>
      <c r="S103" s="108"/>
      <c r="T103" s="107"/>
      <c r="U103" s="107"/>
      <c r="V103" s="107"/>
      <c r="W103" s="108"/>
      <c r="X103" s="107"/>
    </row>
    <row r="104" spans="1:24" s="9" customFormat="1" ht="14.25">
      <c r="A104" s="21">
        <v>806</v>
      </c>
      <c r="B104" s="109"/>
      <c r="C104" s="241"/>
      <c r="D104" s="242"/>
      <c r="E104" s="242"/>
      <c r="F104" s="243"/>
      <c r="G104" s="110"/>
      <c r="H104" s="111"/>
      <c r="I104" s="111"/>
      <c r="J104" s="111"/>
      <c r="K104" s="112"/>
      <c r="L104" s="111"/>
      <c r="M104" s="111"/>
      <c r="N104" s="111"/>
      <c r="O104" s="112"/>
      <c r="P104" s="111"/>
      <c r="Q104" s="111"/>
      <c r="R104" s="111"/>
      <c r="S104" s="112"/>
      <c r="T104" s="111"/>
      <c r="U104" s="111"/>
      <c r="V104" s="111"/>
      <c r="W104" s="112"/>
      <c r="X104" s="26"/>
    </row>
    <row r="105" spans="1:24" s="9" customFormat="1" ht="14.25">
      <c r="A105"/>
      <c r="B105" s="113">
        <v>211</v>
      </c>
      <c r="C105" s="240" t="s">
        <v>25</v>
      </c>
      <c r="D105" s="235"/>
      <c r="E105" s="235"/>
      <c r="F105" s="236"/>
      <c r="G105" s="114">
        <f>SUM(G106:G108)</f>
        <v>2199427.1799999997</v>
      </c>
      <c r="H105" s="115">
        <f>SUM(H106:H108)</f>
        <v>68350</v>
      </c>
      <c r="I105" s="115">
        <f>SUM(I106:I108)</f>
        <v>298077.18</v>
      </c>
      <c r="J105" s="115">
        <f>SUM(J106:J108)</f>
        <v>213876</v>
      </c>
      <c r="K105" s="116">
        <f>H105+I105+J105</f>
        <v>580303.1799999999</v>
      </c>
      <c r="L105" s="115">
        <f>SUM(L106:L108)</f>
        <v>212800</v>
      </c>
      <c r="M105" s="115">
        <f>SUM(M106:M108)</f>
        <v>183300</v>
      </c>
      <c r="N105" s="115">
        <f>SUM(N106:N108)</f>
        <v>183300</v>
      </c>
      <c r="O105" s="116">
        <f>L105+M105+N105</f>
        <v>579400</v>
      </c>
      <c r="P105" s="115">
        <f>SUM(P106:P108)</f>
        <v>183300</v>
      </c>
      <c r="Q105" s="115">
        <f>SUM(Q106:Q108)</f>
        <v>183300</v>
      </c>
      <c r="R105" s="115">
        <f>SUM(R106:R108)</f>
        <v>102724</v>
      </c>
      <c r="S105" s="116">
        <f>P105+Q105+R105</f>
        <v>469324</v>
      </c>
      <c r="T105" s="115">
        <f>SUM(T106:T108)</f>
        <v>203800</v>
      </c>
      <c r="U105" s="115">
        <f>SUM(U106:U108)</f>
        <v>183300</v>
      </c>
      <c r="V105" s="115">
        <f>SUM(V106:V108)</f>
        <v>183300</v>
      </c>
      <c r="W105" s="116">
        <f>T105+U105+V105</f>
        <v>570400</v>
      </c>
      <c r="X105" s="84">
        <f>K105+O105+S105+W105</f>
        <v>2199427.1799999997</v>
      </c>
    </row>
    <row r="106" spans="1:24" s="9" customFormat="1" ht="15" customHeight="1">
      <c r="A106"/>
      <c r="B106" s="113"/>
      <c r="C106" s="234" t="s">
        <v>110</v>
      </c>
      <c r="D106" s="238"/>
      <c r="E106" s="238"/>
      <c r="F106" s="239"/>
      <c r="G106" s="117">
        <v>1626327.18</v>
      </c>
      <c r="H106" s="118">
        <v>38850</v>
      </c>
      <c r="I106" s="118">
        <f>135500+96977.18</f>
        <v>232477.18</v>
      </c>
      <c r="J106" s="118">
        <v>166076</v>
      </c>
      <c r="K106" s="119">
        <f>H106+I106+J106</f>
        <v>437403.18</v>
      </c>
      <c r="L106" s="118">
        <v>165000</v>
      </c>
      <c r="M106" s="118">
        <v>135500</v>
      </c>
      <c r="N106" s="118">
        <v>135500</v>
      </c>
      <c r="O106" s="119">
        <f>L106+M106+N106</f>
        <v>436000</v>
      </c>
      <c r="P106" s="118">
        <v>135500</v>
      </c>
      <c r="Q106" s="118">
        <v>135500</v>
      </c>
      <c r="R106" s="118">
        <v>54924</v>
      </c>
      <c r="S106" s="119">
        <f>P106+Q106+R106</f>
        <v>325924</v>
      </c>
      <c r="T106" s="118">
        <v>156000</v>
      </c>
      <c r="U106" s="118">
        <v>135500</v>
      </c>
      <c r="V106" s="118">
        <v>135500</v>
      </c>
      <c r="W106" s="119">
        <f>T106+U106+V106</f>
        <v>427000</v>
      </c>
      <c r="X106" s="84">
        <f>K106+O106+S106+W106</f>
        <v>1626327.18</v>
      </c>
    </row>
    <row r="107" spans="1:24" s="9" customFormat="1" ht="15" customHeight="1">
      <c r="A107"/>
      <c r="B107" s="113"/>
      <c r="C107" s="234" t="s">
        <v>111</v>
      </c>
      <c r="D107" s="238"/>
      <c r="E107" s="238"/>
      <c r="F107" s="239"/>
      <c r="G107" s="117">
        <v>184800</v>
      </c>
      <c r="H107" s="118">
        <v>9750</v>
      </c>
      <c r="I107" s="118">
        <f>15400+5650</f>
        <v>21050</v>
      </c>
      <c r="J107" s="118">
        <v>15400</v>
      </c>
      <c r="K107" s="119">
        <f>H107+I107+J107</f>
        <v>46200</v>
      </c>
      <c r="L107" s="118">
        <v>15400</v>
      </c>
      <c r="M107" s="118">
        <v>15400</v>
      </c>
      <c r="N107" s="118">
        <v>15400</v>
      </c>
      <c r="O107" s="119">
        <f>L107+M107+N107</f>
        <v>46200</v>
      </c>
      <c r="P107" s="118">
        <v>15400</v>
      </c>
      <c r="Q107" s="118">
        <v>15400</v>
      </c>
      <c r="R107" s="118">
        <v>15400</v>
      </c>
      <c r="S107" s="119">
        <f>P107+Q107+R107</f>
        <v>46200</v>
      </c>
      <c r="T107" s="118">
        <v>15400</v>
      </c>
      <c r="U107" s="118">
        <v>15400</v>
      </c>
      <c r="V107" s="118">
        <v>15400</v>
      </c>
      <c r="W107" s="119">
        <f>T107+U107+V107</f>
        <v>46200</v>
      </c>
      <c r="X107" s="84">
        <f>K107+O107+S107+W107</f>
        <v>184800</v>
      </c>
    </row>
    <row r="108" spans="1:24" s="9" customFormat="1" ht="14.25">
      <c r="A108"/>
      <c r="B108" s="120"/>
      <c r="C108" s="234" t="s">
        <v>112</v>
      </c>
      <c r="D108" s="235"/>
      <c r="E108" s="235"/>
      <c r="F108" s="236"/>
      <c r="G108" s="117">
        <v>388300</v>
      </c>
      <c r="H108" s="118">
        <v>19750</v>
      </c>
      <c r="I108" s="118">
        <f>32400+12150</f>
        <v>44550</v>
      </c>
      <c r="J108" s="118">
        <v>32400</v>
      </c>
      <c r="K108" s="119">
        <f aca="true" t="shared" si="18" ref="K108:K125">H108+I108+J108</f>
        <v>96700</v>
      </c>
      <c r="L108" s="118">
        <v>32400</v>
      </c>
      <c r="M108" s="118">
        <v>32400</v>
      </c>
      <c r="N108" s="118">
        <v>32400</v>
      </c>
      <c r="O108" s="119">
        <f aca="true" t="shared" si="19" ref="O108:O125">L108+M108+N108</f>
        <v>97200</v>
      </c>
      <c r="P108" s="118">
        <v>32400</v>
      </c>
      <c r="Q108" s="118">
        <v>32400</v>
      </c>
      <c r="R108" s="118">
        <v>32400</v>
      </c>
      <c r="S108" s="119">
        <f>P108+Q108+R108</f>
        <v>97200</v>
      </c>
      <c r="T108" s="118">
        <v>32400</v>
      </c>
      <c r="U108" s="118">
        <v>32400</v>
      </c>
      <c r="V108" s="118">
        <v>32400</v>
      </c>
      <c r="W108" s="119">
        <f aca="true" t="shared" si="20" ref="W108:W125">T108+U108+V108</f>
        <v>97200</v>
      </c>
      <c r="X108" s="84">
        <f aca="true" t="shared" si="21" ref="X108:X125">K108+O108+S108+W108</f>
        <v>388300</v>
      </c>
    </row>
    <row r="109" spans="1:25" s="9" customFormat="1" ht="14.25">
      <c r="A109"/>
      <c r="B109" s="113">
        <v>212</v>
      </c>
      <c r="C109" s="240" t="s">
        <v>26</v>
      </c>
      <c r="D109" s="235"/>
      <c r="E109" s="235"/>
      <c r="F109" s="236"/>
      <c r="G109" s="114">
        <f>SUM(G110:G112)</f>
        <v>0</v>
      </c>
      <c r="H109" s="114">
        <f>SUM(H110:H112)</f>
        <v>0</v>
      </c>
      <c r="I109" s="114">
        <f>SUM(I110:I112)</f>
        <v>0</v>
      </c>
      <c r="J109" s="114">
        <f>SUM(J110:J112)</f>
        <v>0</v>
      </c>
      <c r="K109" s="116">
        <f t="shared" si="18"/>
        <v>0</v>
      </c>
      <c r="L109" s="114">
        <f>SUM(L110:L112)</f>
        <v>0</v>
      </c>
      <c r="M109" s="114">
        <f>SUM(M110:M112)</f>
        <v>0</v>
      </c>
      <c r="N109" s="114">
        <f>SUM(N110:N112)</f>
        <v>0</v>
      </c>
      <c r="O109" s="116">
        <f t="shared" si="19"/>
        <v>0</v>
      </c>
      <c r="P109" s="114">
        <f>SUM(P110:P112)</f>
        <v>0</v>
      </c>
      <c r="Q109" s="114">
        <f>SUM(Q110:Q112)</f>
        <v>0</v>
      </c>
      <c r="R109" s="114">
        <f>SUM(R110:R112)</f>
        <v>0</v>
      </c>
      <c r="S109" s="116">
        <f aca="true" t="shared" si="22" ref="S109:S125">P109+Q109+R109</f>
        <v>0</v>
      </c>
      <c r="T109" s="114">
        <f>SUM(T110:T112)</f>
        <v>0</v>
      </c>
      <c r="U109" s="114">
        <f>SUM(U110:U112)</f>
        <v>0</v>
      </c>
      <c r="V109" s="114">
        <f>SUM(V110:V112)</f>
        <v>0</v>
      </c>
      <c r="W109" s="116">
        <f t="shared" si="20"/>
        <v>0</v>
      </c>
      <c r="X109" s="84">
        <f t="shared" si="21"/>
        <v>0</v>
      </c>
      <c r="Y109" s="121"/>
    </row>
    <row r="110" spans="1:25" s="9" customFormat="1" ht="15" customHeight="1">
      <c r="A110"/>
      <c r="B110" s="122"/>
      <c r="C110" s="234" t="s">
        <v>110</v>
      </c>
      <c r="D110" s="238"/>
      <c r="E110" s="238"/>
      <c r="F110" s="239"/>
      <c r="G110" s="117"/>
      <c r="H110" s="118"/>
      <c r="I110" s="118"/>
      <c r="J110" s="118"/>
      <c r="K110" s="116">
        <f t="shared" si="18"/>
        <v>0</v>
      </c>
      <c r="L110" s="118"/>
      <c r="M110" s="118"/>
      <c r="N110" s="118"/>
      <c r="O110" s="116">
        <f t="shared" si="19"/>
        <v>0</v>
      </c>
      <c r="P110" s="118"/>
      <c r="Q110" s="118"/>
      <c r="R110" s="118"/>
      <c r="S110" s="116">
        <f t="shared" si="22"/>
        <v>0</v>
      </c>
      <c r="T110" s="118"/>
      <c r="U110" s="118"/>
      <c r="V110" s="118"/>
      <c r="W110" s="116">
        <f t="shared" si="20"/>
        <v>0</v>
      </c>
      <c r="X110" s="84">
        <f t="shared" si="21"/>
        <v>0</v>
      </c>
      <c r="Y110" s="121"/>
    </row>
    <row r="111" spans="1:25" s="9" customFormat="1" ht="15" customHeight="1">
      <c r="A111"/>
      <c r="B111" s="122"/>
      <c r="C111" s="234" t="s">
        <v>111</v>
      </c>
      <c r="D111" s="238"/>
      <c r="E111" s="238"/>
      <c r="F111" s="239"/>
      <c r="G111" s="117"/>
      <c r="H111" s="118"/>
      <c r="I111" s="118"/>
      <c r="J111" s="118"/>
      <c r="K111" s="116">
        <f t="shared" si="18"/>
        <v>0</v>
      </c>
      <c r="L111" s="118"/>
      <c r="M111" s="118"/>
      <c r="N111" s="118"/>
      <c r="O111" s="116">
        <f t="shared" si="19"/>
        <v>0</v>
      </c>
      <c r="P111" s="118"/>
      <c r="Q111" s="118"/>
      <c r="R111" s="118"/>
      <c r="S111" s="116">
        <f t="shared" si="22"/>
        <v>0</v>
      </c>
      <c r="T111" s="118"/>
      <c r="U111" s="118"/>
      <c r="V111" s="118"/>
      <c r="W111" s="116">
        <f t="shared" si="20"/>
        <v>0</v>
      </c>
      <c r="X111" s="84">
        <f t="shared" si="21"/>
        <v>0</v>
      </c>
      <c r="Y111" s="121"/>
    </row>
    <row r="112" spans="1:25" s="9" customFormat="1" ht="14.25">
      <c r="A112"/>
      <c r="B112" s="123"/>
      <c r="C112" s="234" t="s">
        <v>112</v>
      </c>
      <c r="D112" s="235"/>
      <c r="E112" s="235"/>
      <c r="F112" s="236"/>
      <c r="G112" s="114"/>
      <c r="H112" s="118"/>
      <c r="I112" s="118"/>
      <c r="J112" s="118"/>
      <c r="K112" s="116">
        <f t="shared" si="18"/>
        <v>0</v>
      </c>
      <c r="L112" s="118"/>
      <c r="M112" s="118"/>
      <c r="N112" s="118"/>
      <c r="O112" s="116">
        <f t="shared" si="19"/>
        <v>0</v>
      </c>
      <c r="P112" s="118"/>
      <c r="Q112" s="118"/>
      <c r="R112" s="118"/>
      <c r="S112" s="116">
        <f t="shared" si="22"/>
        <v>0</v>
      </c>
      <c r="T112" s="118"/>
      <c r="U112" s="118"/>
      <c r="V112" s="118"/>
      <c r="W112" s="116">
        <f t="shared" si="20"/>
        <v>0</v>
      </c>
      <c r="X112" s="84">
        <f t="shared" si="21"/>
        <v>0</v>
      </c>
      <c r="Y112" s="121"/>
    </row>
    <row r="113" spans="1:24" s="9" customFormat="1" ht="14.25">
      <c r="A113"/>
      <c r="B113" s="113">
        <v>213</v>
      </c>
      <c r="C113" s="240" t="s">
        <v>29</v>
      </c>
      <c r="D113" s="235"/>
      <c r="E113" s="235"/>
      <c r="F113" s="236"/>
      <c r="G113" s="114">
        <v>600000</v>
      </c>
      <c r="H113" s="115">
        <f>SUM(H114:H116)</f>
        <v>48900</v>
      </c>
      <c r="I113" s="115">
        <f>SUM(I114:I116)</f>
        <v>50100</v>
      </c>
      <c r="J113" s="115">
        <f>SUM(J114:J116)</f>
        <v>59340</v>
      </c>
      <c r="K113" s="116">
        <f t="shared" si="18"/>
        <v>158340</v>
      </c>
      <c r="L113" s="115">
        <f>SUM(L114:L116)</f>
        <v>59000</v>
      </c>
      <c r="M113" s="115">
        <f>SUM(M114:M116)</f>
        <v>50100</v>
      </c>
      <c r="N113" s="115">
        <f>SUM(N114:N116)</f>
        <v>50100</v>
      </c>
      <c r="O113" s="116">
        <f t="shared" si="19"/>
        <v>159200</v>
      </c>
      <c r="P113" s="115">
        <f>SUM(P114:P116)</f>
        <v>50100</v>
      </c>
      <c r="Q113" s="115">
        <f>SUM(Q114:Q116)</f>
        <v>50100</v>
      </c>
      <c r="R113" s="115">
        <f>SUM(R114:R116)</f>
        <v>25760</v>
      </c>
      <c r="S113" s="116">
        <f t="shared" si="22"/>
        <v>125960</v>
      </c>
      <c r="T113" s="115">
        <f>SUM(T114:T116)</f>
        <v>56300</v>
      </c>
      <c r="U113" s="115">
        <f>SUM(U114:U116)</f>
        <v>50100</v>
      </c>
      <c r="V113" s="115">
        <f>SUM(V114:V116)</f>
        <v>50100</v>
      </c>
      <c r="W113" s="116">
        <f t="shared" si="20"/>
        <v>156500</v>
      </c>
      <c r="X113" s="84">
        <f t="shared" si="21"/>
        <v>600000</v>
      </c>
    </row>
    <row r="114" spans="1:24" s="9" customFormat="1" ht="15" customHeight="1">
      <c r="A114"/>
      <c r="B114" s="113"/>
      <c r="C114" s="234" t="s">
        <v>110</v>
      </c>
      <c r="D114" s="238"/>
      <c r="E114" s="238"/>
      <c r="F114" s="239"/>
      <c r="G114" s="117">
        <v>468900</v>
      </c>
      <c r="H114" s="118">
        <v>38800</v>
      </c>
      <c r="I114" s="118">
        <v>39100</v>
      </c>
      <c r="J114" s="118">
        <v>48340</v>
      </c>
      <c r="K114" s="119">
        <f t="shared" si="18"/>
        <v>126240</v>
      </c>
      <c r="L114" s="118">
        <v>48000</v>
      </c>
      <c r="M114" s="118">
        <v>39100</v>
      </c>
      <c r="N114" s="118">
        <v>39100</v>
      </c>
      <c r="O114" s="119">
        <f t="shared" si="19"/>
        <v>126200</v>
      </c>
      <c r="P114" s="118">
        <v>39100</v>
      </c>
      <c r="Q114" s="118">
        <v>39100</v>
      </c>
      <c r="R114" s="118">
        <v>14760</v>
      </c>
      <c r="S114" s="119">
        <f>P114+Q114+R114</f>
        <v>92960</v>
      </c>
      <c r="T114" s="118">
        <v>45300</v>
      </c>
      <c r="U114" s="118">
        <v>39100</v>
      </c>
      <c r="V114" s="118">
        <v>39100</v>
      </c>
      <c r="W114" s="119">
        <f t="shared" si="20"/>
        <v>123500</v>
      </c>
      <c r="X114" s="84">
        <f t="shared" si="21"/>
        <v>468900</v>
      </c>
    </row>
    <row r="115" spans="1:24" s="9" customFormat="1" ht="15" customHeight="1">
      <c r="A115"/>
      <c r="B115" s="113"/>
      <c r="C115" s="234" t="s">
        <v>111</v>
      </c>
      <c r="D115" s="238"/>
      <c r="E115" s="238"/>
      <c r="F115" s="239"/>
      <c r="G115" s="117">
        <v>55800</v>
      </c>
      <c r="H115" s="118">
        <v>4100</v>
      </c>
      <c r="I115" s="118">
        <v>4700</v>
      </c>
      <c r="J115" s="118">
        <v>4700</v>
      </c>
      <c r="K115" s="119">
        <f t="shared" si="18"/>
        <v>13500</v>
      </c>
      <c r="L115" s="118">
        <v>4700</v>
      </c>
      <c r="M115" s="118">
        <v>4700</v>
      </c>
      <c r="N115" s="118">
        <v>4700</v>
      </c>
      <c r="O115" s="119">
        <f t="shared" si="19"/>
        <v>14100</v>
      </c>
      <c r="P115" s="118">
        <v>4700</v>
      </c>
      <c r="Q115" s="118">
        <v>4700</v>
      </c>
      <c r="R115" s="118">
        <v>4700</v>
      </c>
      <c r="S115" s="119">
        <f t="shared" si="22"/>
        <v>14100</v>
      </c>
      <c r="T115" s="118">
        <v>4700</v>
      </c>
      <c r="U115" s="118">
        <v>4700</v>
      </c>
      <c r="V115" s="118">
        <v>4700</v>
      </c>
      <c r="W115" s="119">
        <f t="shared" si="20"/>
        <v>14100</v>
      </c>
      <c r="X115" s="84">
        <f t="shared" si="21"/>
        <v>55800</v>
      </c>
    </row>
    <row r="116" spans="1:24" s="9" customFormat="1" ht="14.25">
      <c r="A116"/>
      <c r="B116" s="123"/>
      <c r="C116" s="234" t="s">
        <v>112</v>
      </c>
      <c r="D116" s="235"/>
      <c r="E116" s="235"/>
      <c r="F116" s="236"/>
      <c r="G116" s="117">
        <v>75300</v>
      </c>
      <c r="H116" s="118">
        <v>6000</v>
      </c>
      <c r="I116" s="118">
        <v>6300</v>
      </c>
      <c r="J116" s="118">
        <v>6300</v>
      </c>
      <c r="K116" s="119">
        <f t="shared" si="18"/>
        <v>18600</v>
      </c>
      <c r="L116" s="118">
        <v>6300</v>
      </c>
      <c r="M116" s="118">
        <v>6300</v>
      </c>
      <c r="N116" s="118">
        <v>6300</v>
      </c>
      <c r="O116" s="119">
        <f t="shared" si="19"/>
        <v>18900</v>
      </c>
      <c r="P116" s="118">
        <v>6300</v>
      </c>
      <c r="Q116" s="118">
        <v>6300</v>
      </c>
      <c r="R116" s="118">
        <v>6300</v>
      </c>
      <c r="S116" s="119">
        <f t="shared" si="22"/>
        <v>18900</v>
      </c>
      <c r="T116" s="118">
        <v>6300</v>
      </c>
      <c r="U116" s="118">
        <v>6300</v>
      </c>
      <c r="V116" s="118">
        <v>6300</v>
      </c>
      <c r="W116" s="119">
        <f t="shared" si="20"/>
        <v>18900</v>
      </c>
      <c r="X116" s="84">
        <f t="shared" si="21"/>
        <v>75300</v>
      </c>
    </row>
    <row r="117" spans="1:24" s="9" customFormat="1" ht="14.25">
      <c r="A117"/>
      <c r="B117" s="124">
        <v>310</v>
      </c>
      <c r="C117" s="215" t="s">
        <v>113</v>
      </c>
      <c r="D117" s="216"/>
      <c r="E117" s="216"/>
      <c r="F117" s="217"/>
      <c r="G117" s="115">
        <f>SUM(G118:G123)</f>
        <v>66000</v>
      </c>
      <c r="H117" s="115">
        <f aca="true" t="shared" si="23" ref="H117:N117">SUM(H118:H123)</f>
        <v>0</v>
      </c>
      <c r="I117" s="115">
        <f t="shared" si="23"/>
        <v>0</v>
      </c>
      <c r="J117" s="115">
        <f t="shared" si="23"/>
        <v>0</v>
      </c>
      <c r="K117" s="119">
        <f t="shared" si="18"/>
        <v>0</v>
      </c>
      <c r="L117" s="115">
        <f>SUM(L119:L123)</f>
        <v>0</v>
      </c>
      <c r="M117" s="115">
        <f t="shared" si="23"/>
        <v>0</v>
      </c>
      <c r="N117" s="115">
        <f t="shared" si="23"/>
        <v>0</v>
      </c>
      <c r="O117" s="119">
        <f t="shared" si="19"/>
        <v>0</v>
      </c>
      <c r="P117" s="115">
        <f>SUM(P118:P123)</f>
        <v>66000</v>
      </c>
      <c r="Q117" s="115">
        <f>SUM(Q118:Q123)</f>
        <v>0</v>
      </c>
      <c r="R117" s="115">
        <f>SUM(R118:R123)</f>
        <v>0</v>
      </c>
      <c r="S117" s="119">
        <f t="shared" si="22"/>
        <v>66000</v>
      </c>
      <c r="T117" s="115">
        <f>SUM(T118:T123)</f>
        <v>0</v>
      </c>
      <c r="U117" s="115">
        <f>SUM(U118:U123)</f>
        <v>0</v>
      </c>
      <c r="V117" s="115">
        <f>SUM(V118:V123)</f>
        <v>0</v>
      </c>
      <c r="W117" s="119">
        <f t="shared" si="20"/>
        <v>0</v>
      </c>
      <c r="X117" s="84">
        <f t="shared" si="21"/>
        <v>66000</v>
      </c>
    </row>
    <row r="118" spans="1:24" s="9" customFormat="1" ht="14.25">
      <c r="A118"/>
      <c r="B118" s="124"/>
      <c r="C118" s="237" t="s">
        <v>114</v>
      </c>
      <c r="D118" s="235"/>
      <c r="E118" s="235"/>
      <c r="F118" s="236"/>
      <c r="G118" s="117"/>
      <c r="H118" s="118"/>
      <c r="I118" s="118"/>
      <c r="J118" s="118"/>
      <c r="K118" s="119">
        <f t="shared" si="18"/>
        <v>0</v>
      </c>
      <c r="L118" s="118"/>
      <c r="M118" s="118"/>
      <c r="N118" s="118"/>
      <c r="O118" s="119">
        <f t="shared" si="19"/>
        <v>0</v>
      </c>
      <c r="P118" s="118"/>
      <c r="Q118" s="118"/>
      <c r="R118" s="118"/>
      <c r="S118" s="119">
        <f t="shared" si="22"/>
        <v>0</v>
      </c>
      <c r="T118" s="118"/>
      <c r="U118" s="118"/>
      <c r="V118" s="118"/>
      <c r="W118" s="119">
        <f t="shared" si="20"/>
        <v>0</v>
      </c>
      <c r="X118" s="84">
        <f t="shared" si="21"/>
        <v>0</v>
      </c>
    </row>
    <row r="119" spans="1:24" s="9" customFormat="1" ht="14.25">
      <c r="A119"/>
      <c r="B119" s="125"/>
      <c r="C119" s="220" t="s">
        <v>115</v>
      </c>
      <c r="D119" s="221"/>
      <c r="E119" s="221"/>
      <c r="F119" s="222"/>
      <c r="G119" s="117"/>
      <c r="H119" s="118"/>
      <c r="I119" s="118"/>
      <c r="J119" s="118"/>
      <c r="K119" s="119">
        <f t="shared" si="18"/>
        <v>0</v>
      </c>
      <c r="L119" s="118"/>
      <c r="M119" s="118"/>
      <c r="N119" s="118"/>
      <c r="O119" s="119">
        <f t="shared" si="19"/>
        <v>0</v>
      </c>
      <c r="P119" s="118"/>
      <c r="Q119" s="118"/>
      <c r="R119" s="118"/>
      <c r="S119" s="119">
        <f t="shared" si="22"/>
        <v>0</v>
      </c>
      <c r="T119" s="118"/>
      <c r="U119" s="118"/>
      <c r="V119" s="118"/>
      <c r="W119" s="119">
        <f t="shared" si="20"/>
        <v>0</v>
      </c>
      <c r="X119" s="84">
        <f t="shared" si="21"/>
        <v>0</v>
      </c>
    </row>
    <row r="120" spans="1:24" s="9" customFormat="1" ht="14.25">
      <c r="A120"/>
      <c r="B120" s="125"/>
      <c r="C120" s="220" t="s">
        <v>88</v>
      </c>
      <c r="D120" s="221"/>
      <c r="E120" s="221"/>
      <c r="F120" s="222"/>
      <c r="G120" s="117"/>
      <c r="H120" s="118"/>
      <c r="I120" s="118"/>
      <c r="J120" s="118"/>
      <c r="K120" s="119">
        <f t="shared" si="18"/>
        <v>0</v>
      </c>
      <c r="L120" s="118"/>
      <c r="M120" s="118"/>
      <c r="N120" s="118"/>
      <c r="O120" s="119">
        <f t="shared" si="19"/>
        <v>0</v>
      </c>
      <c r="P120" s="118"/>
      <c r="Q120" s="118"/>
      <c r="R120" s="118"/>
      <c r="S120" s="119">
        <f t="shared" si="22"/>
        <v>0</v>
      </c>
      <c r="T120" s="118"/>
      <c r="U120" s="118"/>
      <c r="V120" s="118"/>
      <c r="W120" s="119">
        <f t="shared" si="20"/>
        <v>0</v>
      </c>
      <c r="X120" s="84">
        <f t="shared" si="21"/>
        <v>0</v>
      </c>
    </row>
    <row r="121" spans="1:24" s="9" customFormat="1" ht="14.25">
      <c r="A121"/>
      <c r="B121" s="125"/>
      <c r="C121" s="220" t="s">
        <v>89</v>
      </c>
      <c r="D121" s="221"/>
      <c r="E121" s="221"/>
      <c r="F121" s="222"/>
      <c r="G121" s="117"/>
      <c r="H121" s="118"/>
      <c r="I121" s="118"/>
      <c r="J121" s="118"/>
      <c r="K121" s="119">
        <f t="shared" si="18"/>
        <v>0</v>
      </c>
      <c r="L121" s="118"/>
      <c r="M121" s="118"/>
      <c r="N121" s="118"/>
      <c r="O121" s="119">
        <f t="shared" si="19"/>
        <v>0</v>
      </c>
      <c r="P121" s="118"/>
      <c r="Q121" s="118"/>
      <c r="R121" s="118"/>
      <c r="S121" s="119">
        <f t="shared" si="22"/>
        <v>0</v>
      </c>
      <c r="T121" s="118"/>
      <c r="U121" s="118"/>
      <c r="V121" s="118"/>
      <c r="W121" s="119">
        <f t="shared" si="20"/>
        <v>0</v>
      </c>
      <c r="X121" s="84">
        <f t="shared" si="21"/>
        <v>0</v>
      </c>
    </row>
    <row r="122" spans="1:24" s="9" customFormat="1" ht="14.25">
      <c r="A122"/>
      <c r="B122" s="125"/>
      <c r="C122" s="220" t="s">
        <v>116</v>
      </c>
      <c r="D122" s="221"/>
      <c r="E122" s="221"/>
      <c r="F122" s="222"/>
      <c r="G122" s="117">
        <v>66000</v>
      </c>
      <c r="H122" s="118"/>
      <c r="I122" s="118"/>
      <c r="J122" s="118"/>
      <c r="K122" s="119">
        <f t="shared" si="18"/>
        <v>0</v>
      </c>
      <c r="L122" s="118"/>
      <c r="M122" s="118"/>
      <c r="N122" s="118"/>
      <c r="O122" s="119">
        <f t="shared" si="19"/>
        <v>0</v>
      </c>
      <c r="P122" s="118">
        <v>66000</v>
      </c>
      <c r="Q122" s="118"/>
      <c r="R122" s="118"/>
      <c r="S122" s="119">
        <f t="shared" si="22"/>
        <v>66000</v>
      </c>
      <c r="T122" s="118"/>
      <c r="U122" s="118"/>
      <c r="V122" s="118"/>
      <c r="W122" s="119">
        <f t="shared" si="20"/>
        <v>0</v>
      </c>
      <c r="X122" s="84">
        <f t="shared" si="21"/>
        <v>66000</v>
      </c>
    </row>
    <row r="123" spans="1:24" s="9" customFormat="1" ht="14.25">
      <c r="A123"/>
      <c r="B123" s="125"/>
      <c r="C123" s="220" t="s">
        <v>91</v>
      </c>
      <c r="D123" s="221"/>
      <c r="E123" s="221"/>
      <c r="F123" s="222"/>
      <c r="G123" s="117"/>
      <c r="H123" s="118"/>
      <c r="I123" s="118"/>
      <c r="J123" s="118"/>
      <c r="K123" s="119">
        <f t="shared" si="18"/>
        <v>0</v>
      </c>
      <c r="L123" s="118"/>
      <c r="M123" s="118"/>
      <c r="N123" s="118"/>
      <c r="O123" s="119">
        <f t="shared" si="19"/>
        <v>0</v>
      </c>
      <c r="P123" s="118"/>
      <c r="Q123" s="118"/>
      <c r="R123" s="118"/>
      <c r="S123" s="119">
        <f t="shared" si="22"/>
        <v>0</v>
      </c>
      <c r="T123" s="118"/>
      <c r="U123" s="118"/>
      <c r="V123" s="118"/>
      <c r="W123" s="119">
        <f t="shared" si="20"/>
        <v>0</v>
      </c>
      <c r="X123" s="84">
        <f t="shared" si="21"/>
        <v>0</v>
      </c>
    </row>
    <row r="124" spans="1:24" s="9" customFormat="1" ht="14.25">
      <c r="A124"/>
      <c r="B124" s="126"/>
      <c r="C124" s="220"/>
      <c r="D124" s="221"/>
      <c r="E124" s="221"/>
      <c r="F124" s="222"/>
      <c r="G124" s="115"/>
      <c r="H124" s="118"/>
      <c r="I124" s="118"/>
      <c r="J124" s="118"/>
      <c r="K124" s="119">
        <f t="shared" si="18"/>
        <v>0</v>
      </c>
      <c r="L124" s="118"/>
      <c r="M124" s="118"/>
      <c r="N124" s="118"/>
      <c r="O124" s="119">
        <f t="shared" si="19"/>
        <v>0</v>
      </c>
      <c r="P124" s="118"/>
      <c r="Q124" s="118"/>
      <c r="R124" s="118"/>
      <c r="S124" s="119">
        <f t="shared" si="22"/>
        <v>0</v>
      </c>
      <c r="T124" s="118"/>
      <c r="U124" s="118"/>
      <c r="V124" s="118"/>
      <c r="W124" s="119">
        <f t="shared" si="20"/>
        <v>0</v>
      </c>
      <c r="X124" s="84">
        <f t="shared" si="21"/>
        <v>0</v>
      </c>
    </row>
    <row r="125" spans="1:24" s="9" customFormat="1" ht="14.25">
      <c r="A125"/>
      <c r="B125" s="127"/>
      <c r="C125" s="191" t="s">
        <v>117</v>
      </c>
      <c r="D125" s="192"/>
      <c r="E125" s="192"/>
      <c r="F125" s="193"/>
      <c r="G125" s="115">
        <f>G105+G109+G113+G117</f>
        <v>2865427.1799999997</v>
      </c>
      <c r="H125" s="115">
        <f>H105+H109+H113+H117</f>
        <v>117250</v>
      </c>
      <c r="I125" s="115">
        <f aca="true" t="shared" si="24" ref="I125:V125">I105+I109+I113+I117</f>
        <v>348177.18</v>
      </c>
      <c r="J125" s="115">
        <f t="shared" si="24"/>
        <v>273216</v>
      </c>
      <c r="K125" s="119">
        <f t="shared" si="18"/>
        <v>738643.1799999999</v>
      </c>
      <c r="L125" s="115">
        <f t="shared" si="24"/>
        <v>271800</v>
      </c>
      <c r="M125" s="115">
        <f t="shared" si="24"/>
        <v>233400</v>
      </c>
      <c r="N125" s="115">
        <f t="shared" si="24"/>
        <v>233400</v>
      </c>
      <c r="O125" s="119">
        <f t="shared" si="19"/>
        <v>738600</v>
      </c>
      <c r="P125" s="115">
        <f t="shared" si="24"/>
        <v>299400</v>
      </c>
      <c r="Q125" s="115">
        <f t="shared" si="24"/>
        <v>233400</v>
      </c>
      <c r="R125" s="115">
        <f t="shared" si="24"/>
        <v>128484</v>
      </c>
      <c r="S125" s="119">
        <f t="shared" si="22"/>
        <v>661284</v>
      </c>
      <c r="T125" s="115">
        <f t="shared" si="24"/>
        <v>260100</v>
      </c>
      <c r="U125" s="115">
        <f t="shared" si="24"/>
        <v>233400</v>
      </c>
      <c r="V125" s="115">
        <f t="shared" si="24"/>
        <v>233400</v>
      </c>
      <c r="W125" s="119">
        <f t="shared" si="20"/>
        <v>726900</v>
      </c>
      <c r="X125" s="84">
        <f t="shared" si="21"/>
        <v>2865427.1799999997</v>
      </c>
    </row>
    <row r="126" spans="1:24" s="9" customFormat="1" ht="15" thickBot="1">
      <c r="A126"/>
      <c r="B126" s="128"/>
      <c r="C126" s="129"/>
      <c r="D126" s="130"/>
      <c r="E126" s="130"/>
      <c r="F126" s="131"/>
      <c r="G126" s="132"/>
      <c r="H126" s="133"/>
      <c r="I126" s="133"/>
      <c r="J126" s="133"/>
      <c r="K126" s="134"/>
      <c r="L126" s="133"/>
      <c r="M126" s="133"/>
      <c r="N126" s="133"/>
      <c r="O126" s="134"/>
      <c r="P126" s="133"/>
      <c r="Q126" s="133"/>
      <c r="R126" s="133"/>
      <c r="S126" s="134"/>
      <c r="T126" s="133"/>
      <c r="U126" s="133"/>
      <c r="V126" s="133"/>
      <c r="W126" s="134"/>
      <c r="X126" s="133"/>
    </row>
    <row r="127" spans="1:24" s="9" customFormat="1" ht="32.25" customHeight="1" thickBot="1">
      <c r="A127" s="16"/>
      <c r="B127" s="135"/>
      <c r="C127" s="194" t="s">
        <v>118</v>
      </c>
      <c r="D127" s="229"/>
      <c r="E127" s="229"/>
      <c r="F127" s="230"/>
      <c r="G127" s="107">
        <f>G125</f>
        <v>2865427.1799999997</v>
      </c>
      <c r="H127" s="107">
        <f aca="true" t="shared" si="25" ref="H127:X127">H125</f>
        <v>117250</v>
      </c>
      <c r="I127" s="107">
        <f t="shared" si="25"/>
        <v>348177.18</v>
      </c>
      <c r="J127" s="107">
        <f t="shared" si="25"/>
        <v>273216</v>
      </c>
      <c r="K127" s="108">
        <f t="shared" si="25"/>
        <v>738643.1799999999</v>
      </c>
      <c r="L127" s="107">
        <f t="shared" si="25"/>
        <v>271800</v>
      </c>
      <c r="M127" s="107">
        <f t="shared" si="25"/>
        <v>233400</v>
      </c>
      <c r="N127" s="107">
        <f t="shared" si="25"/>
        <v>233400</v>
      </c>
      <c r="O127" s="108">
        <f t="shared" si="25"/>
        <v>738600</v>
      </c>
      <c r="P127" s="107">
        <f t="shared" si="25"/>
        <v>299400</v>
      </c>
      <c r="Q127" s="107">
        <f t="shared" si="25"/>
        <v>233400</v>
      </c>
      <c r="R127" s="107">
        <f t="shared" si="25"/>
        <v>128484</v>
      </c>
      <c r="S127" s="108">
        <f t="shared" si="25"/>
        <v>661284</v>
      </c>
      <c r="T127" s="107">
        <f t="shared" si="25"/>
        <v>260100</v>
      </c>
      <c r="U127" s="107">
        <f t="shared" si="25"/>
        <v>233400</v>
      </c>
      <c r="V127" s="107">
        <f t="shared" si="25"/>
        <v>233400</v>
      </c>
      <c r="W127" s="108">
        <f t="shared" si="25"/>
        <v>726900</v>
      </c>
      <c r="X127" s="107">
        <f t="shared" si="25"/>
        <v>2865427.1799999997</v>
      </c>
    </row>
    <row r="128" spans="1:24" s="9" customFormat="1" ht="15" thickBot="1">
      <c r="A128"/>
      <c r="B128" s="128"/>
      <c r="C128" s="136"/>
      <c r="D128" s="137"/>
      <c r="E128" s="137"/>
      <c r="F128" s="138"/>
      <c r="G128" s="139"/>
      <c r="H128" s="140"/>
      <c r="I128" s="140"/>
      <c r="J128" s="140"/>
      <c r="K128" s="141"/>
      <c r="L128" s="140"/>
      <c r="M128" s="140"/>
      <c r="N128" s="140"/>
      <c r="O128" s="141"/>
      <c r="P128" s="140"/>
      <c r="Q128" s="140"/>
      <c r="R128" s="140"/>
      <c r="S128" s="141"/>
      <c r="T128" s="140"/>
      <c r="U128" s="140"/>
      <c r="V128" s="140"/>
      <c r="W128" s="141"/>
      <c r="X128" s="140"/>
    </row>
    <row r="129" spans="1:24" s="9" customFormat="1" ht="15" thickBot="1">
      <c r="A129" s="16"/>
      <c r="B129" s="142"/>
      <c r="C129" s="231" t="s">
        <v>119</v>
      </c>
      <c r="D129" s="232"/>
      <c r="E129" s="232"/>
      <c r="F129" s="233"/>
      <c r="G129" s="143"/>
      <c r="H129" s="144"/>
      <c r="I129" s="144"/>
      <c r="J129" s="144"/>
      <c r="K129" s="145"/>
      <c r="L129" s="144"/>
      <c r="M129" s="144"/>
      <c r="N129" s="144"/>
      <c r="O129" s="145"/>
      <c r="P129" s="144"/>
      <c r="Q129" s="144"/>
      <c r="R129" s="144"/>
      <c r="S129" s="145"/>
      <c r="T129" s="144"/>
      <c r="U129" s="144"/>
      <c r="V129" s="144"/>
      <c r="W129" s="145"/>
      <c r="X129" s="146">
        <f>SUM(H129:V129)</f>
        <v>0</v>
      </c>
    </row>
    <row r="130" spans="1:25" s="9" customFormat="1" ht="14.25">
      <c r="A130"/>
      <c r="B130" s="124">
        <v>211</v>
      </c>
      <c r="C130" s="220" t="s">
        <v>25</v>
      </c>
      <c r="D130" s="218"/>
      <c r="E130" s="218"/>
      <c r="F130" s="219"/>
      <c r="G130" s="147">
        <v>19200</v>
      </c>
      <c r="H130" s="111"/>
      <c r="I130" s="111"/>
      <c r="J130" s="111"/>
      <c r="K130" s="112">
        <f>SUM(H130:J130)</f>
        <v>0</v>
      </c>
      <c r="L130" s="111"/>
      <c r="M130" s="111"/>
      <c r="N130" s="111"/>
      <c r="O130" s="112">
        <f>SUM(L130:N130)</f>
        <v>0</v>
      </c>
      <c r="P130" s="111"/>
      <c r="Q130" s="111"/>
      <c r="R130" s="111"/>
      <c r="S130" s="112">
        <f>SUM(P130:R130)</f>
        <v>0</v>
      </c>
      <c r="T130" s="111"/>
      <c r="U130" s="111"/>
      <c r="V130" s="111"/>
      <c r="W130" s="112">
        <f>SUM(T130:V130)</f>
        <v>0</v>
      </c>
      <c r="X130" s="26">
        <f>W130+S130+O130+K130</f>
        <v>0</v>
      </c>
      <c r="Y130" s="121"/>
    </row>
    <row r="131" spans="1:25" s="9" customFormat="1" ht="14.25">
      <c r="A131"/>
      <c r="B131" s="124">
        <v>213</v>
      </c>
      <c r="C131" s="220" t="s">
        <v>29</v>
      </c>
      <c r="D131" s="218"/>
      <c r="E131" s="218"/>
      <c r="F131" s="219"/>
      <c r="G131" s="147">
        <v>5806</v>
      </c>
      <c r="H131" s="111"/>
      <c r="I131" s="111"/>
      <c r="J131" s="111"/>
      <c r="K131" s="112">
        <f>SUM(H131:J131)</f>
        <v>0</v>
      </c>
      <c r="L131" s="111"/>
      <c r="M131" s="111"/>
      <c r="N131" s="111"/>
      <c r="O131" s="112">
        <f>SUM(L131:N131)</f>
        <v>0</v>
      </c>
      <c r="P131" s="111"/>
      <c r="Q131" s="111"/>
      <c r="R131" s="111"/>
      <c r="S131" s="112">
        <f>SUM(P131:R131)</f>
        <v>0</v>
      </c>
      <c r="T131" s="111"/>
      <c r="U131" s="111"/>
      <c r="V131" s="111"/>
      <c r="W131" s="112">
        <f>SUM(T131:V131)</f>
        <v>0</v>
      </c>
      <c r="X131" s="26">
        <f>W131+S131+O131+K131</f>
        <v>0</v>
      </c>
      <c r="Y131" s="121"/>
    </row>
    <row r="132" spans="1:24" s="9" customFormat="1" ht="14.25">
      <c r="A132">
        <v>840</v>
      </c>
      <c r="B132" s="148"/>
      <c r="C132" s="226"/>
      <c r="D132" s="227"/>
      <c r="E132" s="227"/>
      <c r="F132" s="228"/>
      <c r="G132" s="149"/>
      <c r="H132" s="111"/>
      <c r="I132" s="111"/>
      <c r="J132" s="111"/>
      <c r="K132" s="112"/>
      <c r="L132" s="111"/>
      <c r="M132" s="111"/>
      <c r="N132" s="111"/>
      <c r="O132" s="112"/>
      <c r="P132" s="111"/>
      <c r="Q132" s="111"/>
      <c r="R132" s="111"/>
      <c r="S132" s="112"/>
      <c r="T132" s="111"/>
      <c r="U132" s="111"/>
      <c r="V132" s="111"/>
      <c r="W132" s="112"/>
      <c r="X132" s="26">
        <f>SUM(H132:V132)</f>
        <v>0</v>
      </c>
    </row>
    <row r="133" spans="1:24" s="9" customFormat="1" ht="14.25">
      <c r="A133"/>
      <c r="B133" s="124">
        <v>310</v>
      </c>
      <c r="C133" s="215" t="s">
        <v>113</v>
      </c>
      <c r="D133" s="216"/>
      <c r="E133" s="216"/>
      <c r="F133" s="217"/>
      <c r="G133" s="115">
        <f>G134</f>
        <v>22994</v>
      </c>
      <c r="H133" s="118">
        <f>H134</f>
        <v>0</v>
      </c>
      <c r="I133" s="118">
        <f>I134</f>
        <v>0</v>
      </c>
      <c r="J133" s="118">
        <f>J134</f>
        <v>0</v>
      </c>
      <c r="K133" s="119">
        <f>H133+I133+J133</f>
        <v>0</v>
      </c>
      <c r="L133" s="118">
        <f>L134</f>
        <v>0</v>
      </c>
      <c r="M133" s="118">
        <f>M134</f>
        <v>0</v>
      </c>
      <c r="N133" s="118">
        <f>N134</f>
        <v>0</v>
      </c>
      <c r="O133" s="119">
        <f>L133+M133+N133</f>
        <v>0</v>
      </c>
      <c r="P133" s="118">
        <f>P134</f>
        <v>0</v>
      </c>
      <c r="Q133" s="118">
        <f>Q134</f>
        <v>0</v>
      </c>
      <c r="R133" s="118">
        <f>R134</f>
        <v>0</v>
      </c>
      <c r="S133" s="119">
        <f>P133+Q133+R133</f>
        <v>0</v>
      </c>
      <c r="T133" s="118">
        <f>T134</f>
        <v>0</v>
      </c>
      <c r="U133" s="118">
        <f>U134</f>
        <v>0</v>
      </c>
      <c r="V133" s="118">
        <f>V134</f>
        <v>0</v>
      </c>
      <c r="W133" s="119">
        <f>T133+U133+V133</f>
        <v>0</v>
      </c>
      <c r="X133" s="33">
        <f>K133+O133+S133+W133</f>
        <v>0</v>
      </c>
    </row>
    <row r="134" spans="1:24" s="9" customFormat="1" ht="14.25">
      <c r="A134"/>
      <c r="B134" s="128"/>
      <c r="C134" s="220" t="s">
        <v>120</v>
      </c>
      <c r="D134" s="221"/>
      <c r="E134" s="221"/>
      <c r="F134" s="222"/>
      <c r="G134" s="117">
        <v>22994</v>
      </c>
      <c r="H134" s="118"/>
      <c r="I134" s="118"/>
      <c r="J134" s="118"/>
      <c r="K134" s="119">
        <f aca="true" t="shared" si="26" ref="K134:K140">H134+I134+J134</f>
        <v>0</v>
      </c>
      <c r="L134" s="118"/>
      <c r="M134" s="118"/>
      <c r="N134" s="118"/>
      <c r="O134" s="119">
        <f aca="true" t="shared" si="27" ref="O134:O140">L134+M134+N134</f>
        <v>0</v>
      </c>
      <c r="P134" s="118"/>
      <c r="Q134" s="118"/>
      <c r="R134" s="118"/>
      <c r="S134" s="119">
        <f aca="true" t="shared" si="28" ref="S134:S140">P134+Q134+R134</f>
        <v>0</v>
      </c>
      <c r="T134" s="118"/>
      <c r="U134" s="118"/>
      <c r="V134" s="118"/>
      <c r="W134" s="119">
        <f aca="true" t="shared" si="29" ref="W134:W140">T134+U134+V134</f>
        <v>0</v>
      </c>
      <c r="X134" s="33">
        <f>K134+O134+S134+W134</f>
        <v>0</v>
      </c>
    </row>
    <row r="135" spans="1:24" s="9" customFormat="1" ht="14.25">
      <c r="A135"/>
      <c r="B135" s="150"/>
      <c r="C135" s="220"/>
      <c r="D135" s="221"/>
      <c r="E135" s="221"/>
      <c r="F135" s="222"/>
      <c r="G135" s="115"/>
      <c r="H135" s="118"/>
      <c r="I135" s="118"/>
      <c r="J135" s="118"/>
      <c r="K135" s="119">
        <f t="shared" si="26"/>
        <v>0</v>
      </c>
      <c r="L135" s="118"/>
      <c r="M135" s="118"/>
      <c r="N135" s="118"/>
      <c r="O135" s="119">
        <f t="shared" si="27"/>
        <v>0</v>
      </c>
      <c r="P135" s="118"/>
      <c r="Q135" s="118"/>
      <c r="R135" s="118"/>
      <c r="S135" s="119">
        <f t="shared" si="28"/>
        <v>0</v>
      </c>
      <c r="T135" s="118"/>
      <c r="U135" s="118"/>
      <c r="V135" s="118"/>
      <c r="W135" s="119">
        <f t="shared" si="29"/>
        <v>0</v>
      </c>
      <c r="X135" s="33">
        <f>K135+O135+S135+W135</f>
        <v>0</v>
      </c>
    </row>
    <row r="136" spans="1:24" s="9" customFormat="1" ht="14.25">
      <c r="A136"/>
      <c r="B136" s="124">
        <v>340</v>
      </c>
      <c r="C136" s="215" t="s">
        <v>92</v>
      </c>
      <c r="D136" s="216"/>
      <c r="E136" s="216"/>
      <c r="F136" s="217"/>
      <c r="G136" s="115">
        <v>1080480</v>
      </c>
      <c r="H136" s="118">
        <f>SUM(H137:H139)</f>
        <v>0</v>
      </c>
      <c r="I136" s="118">
        <f>SUM(I137:I139)</f>
        <v>0</v>
      </c>
      <c r="J136" s="118">
        <f>SUM(J137:J139)</f>
        <v>0</v>
      </c>
      <c r="K136" s="119">
        <f t="shared" si="26"/>
        <v>0</v>
      </c>
      <c r="L136" s="118">
        <f>SUM(L137:L139)</f>
        <v>0</v>
      </c>
      <c r="M136" s="118">
        <f>SUM(M137:M139)</f>
        <v>0</v>
      </c>
      <c r="N136" s="118">
        <f>SUM(N137:N139)</f>
        <v>0</v>
      </c>
      <c r="O136" s="119">
        <f t="shared" si="27"/>
        <v>0</v>
      </c>
      <c r="P136" s="118">
        <f>SUM(P137:P139)</f>
        <v>0</v>
      </c>
      <c r="Q136" s="118">
        <f>SUM(Q137:Q139)</f>
        <v>0</v>
      </c>
      <c r="R136" s="118">
        <f>SUM(R137:R139)</f>
        <v>0</v>
      </c>
      <c r="S136" s="119">
        <f t="shared" si="28"/>
        <v>0</v>
      </c>
      <c r="T136" s="118">
        <f>SUM(T137:T139)</f>
        <v>0</v>
      </c>
      <c r="U136" s="118">
        <f>SUM(U137:U139)</f>
        <v>0</v>
      </c>
      <c r="V136" s="118">
        <f>SUM(V137:V139)</f>
        <v>0</v>
      </c>
      <c r="W136" s="119">
        <f t="shared" si="29"/>
        <v>0</v>
      </c>
      <c r="X136" s="33">
        <f>SUM(X137:X139)</f>
        <v>0</v>
      </c>
    </row>
    <row r="137" spans="1:24" s="9" customFormat="1" ht="14.25">
      <c r="A137"/>
      <c r="B137" s="124"/>
      <c r="C137" s="215" t="s">
        <v>121</v>
      </c>
      <c r="D137" s="216"/>
      <c r="E137" s="216"/>
      <c r="F137" s="217"/>
      <c r="G137" s="118"/>
      <c r="H137" s="118"/>
      <c r="I137" s="118"/>
      <c r="J137" s="118"/>
      <c r="K137" s="119">
        <f t="shared" si="26"/>
        <v>0</v>
      </c>
      <c r="L137" s="118"/>
      <c r="M137" s="118"/>
      <c r="N137" s="118"/>
      <c r="O137" s="119">
        <f t="shared" si="27"/>
        <v>0</v>
      </c>
      <c r="P137" s="118"/>
      <c r="Q137" s="118"/>
      <c r="R137" s="118"/>
      <c r="S137" s="119">
        <f t="shared" si="28"/>
        <v>0</v>
      </c>
      <c r="T137" s="118"/>
      <c r="U137" s="118"/>
      <c r="V137" s="118"/>
      <c r="W137" s="119">
        <f t="shared" si="29"/>
        <v>0</v>
      </c>
      <c r="X137" s="33">
        <f>K137+O137+S137+W137</f>
        <v>0</v>
      </c>
    </row>
    <row r="138" spans="1:24" s="9" customFormat="1" ht="14.25">
      <c r="A138"/>
      <c r="B138" s="124"/>
      <c r="C138" s="215" t="s">
        <v>122</v>
      </c>
      <c r="D138" s="218"/>
      <c r="E138" s="218"/>
      <c r="F138" s="219"/>
      <c r="G138" s="118"/>
      <c r="H138" s="118"/>
      <c r="I138" s="118"/>
      <c r="J138" s="118"/>
      <c r="K138" s="119">
        <f>SUM(H138:J138)</f>
        <v>0</v>
      </c>
      <c r="L138" s="118"/>
      <c r="M138" s="118"/>
      <c r="N138" s="118"/>
      <c r="O138" s="119">
        <f>SUM(L138:N138)</f>
        <v>0</v>
      </c>
      <c r="P138" s="118"/>
      <c r="Q138" s="118"/>
      <c r="R138" s="118"/>
      <c r="S138" s="119">
        <f>SUM(P138:R138)</f>
        <v>0</v>
      </c>
      <c r="T138" s="118"/>
      <c r="U138" s="118"/>
      <c r="V138" s="118"/>
      <c r="W138" s="119">
        <f>SUM(T138:V138)</f>
        <v>0</v>
      </c>
      <c r="X138" s="33">
        <f>W138+S138+K138</f>
        <v>0</v>
      </c>
    </row>
    <row r="139" spans="1:24" s="9" customFormat="1" ht="14.25">
      <c r="A139"/>
      <c r="B139" s="150"/>
      <c r="C139" s="220" t="s">
        <v>123</v>
      </c>
      <c r="D139" s="221"/>
      <c r="E139" s="221"/>
      <c r="F139" s="222"/>
      <c r="G139" s="118"/>
      <c r="H139" s="118"/>
      <c r="I139" s="118"/>
      <c r="J139" s="118"/>
      <c r="K139" s="119">
        <f t="shared" si="26"/>
        <v>0</v>
      </c>
      <c r="L139" s="118"/>
      <c r="M139" s="118"/>
      <c r="N139" s="118"/>
      <c r="O139" s="119">
        <f t="shared" si="27"/>
        <v>0</v>
      </c>
      <c r="P139" s="118"/>
      <c r="Q139" s="118"/>
      <c r="R139" s="118"/>
      <c r="S139" s="119">
        <f t="shared" si="28"/>
        <v>0</v>
      </c>
      <c r="T139" s="118"/>
      <c r="U139" s="118"/>
      <c r="V139" s="118"/>
      <c r="W139" s="119">
        <f t="shared" si="29"/>
        <v>0</v>
      </c>
      <c r="X139" s="33">
        <f>W139+S139+O139+K139</f>
        <v>0</v>
      </c>
    </row>
    <row r="140" spans="1:24" s="9" customFormat="1" ht="14.25">
      <c r="A140"/>
      <c r="B140" s="128"/>
      <c r="C140" s="191" t="s">
        <v>124</v>
      </c>
      <c r="D140" s="192"/>
      <c r="E140" s="192"/>
      <c r="F140" s="193"/>
      <c r="G140" s="115">
        <f>G136+G133+G131+G130</f>
        <v>1128480</v>
      </c>
      <c r="H140" s="115">
        <f>H133+H136</f>
        <v>0</v>
      </c>
      <c r="I140" s="115">
        <f aca="true" t="shared" si="30" ref="I140:V140">I133+I136</f>
        <v>0</v>
      </c>
      <c r="J140" s="115">
        <f t="shared" si="30"/>
        <v>0</v>
      </c>
      <c r="K140" s="119">
        <f t="shared" si="26"/>
        <v>0</v>
      </c>
      <c r="L140" s="115">
        <f t="shared" si="30"/>
        <v>0</v>
      </c>
      <c r="M140" s="115">
        <f t="shared" si="30"/>
        <v>0</v>
      </c>
      <c r="N140" s="115">
        <f t="shared" si="30"/>
        <v>0</v>
      </c>
      <c r="O140" s="119">
        <f t="shared" si="27"/>
        <v>0</v>
      </c>
      <c r="P140" s="115">
        <f t="shared" si="30"/>
        <v>0</v>
      </c>
      <c r="Q140" s="115">
        <f t="shared" si="30"/>
        <v>0</v>
      </c>
      <c r="R140" s="115">
        <f t="shared" si="30"/>
        <v>0</v>
      </c>
      <c r="S140" s="119">
        <f t="shared" si="28"/>
        <v>0</v>
      </c>
      <c r="T140" s="115">
        <f t="shared" si="30"/>
        <v>0</v>
      </c>
      <c r="U140" s="115">
        <f t="shared" si="30"/>
        <v>0</v>
      </c>
      <c r="V140" s="115">
        <f t="shared" si="30"/>
        <v>0</v>
      </c>
      <c r="W140" s="119">
        <f t="shared" si="29"/>
        <v>0</v>
      </c>
      <c r="X140" s="33">
        <f>X136</f>
        <v>0</v>
      </c>
    </row>
    <row r="141" spans="1:24" s="9" customFormat="1" ht="15" thickBot="1">
      <c r="A141"/>
      <c r="B141" s="128"/>
      <c r="C141" s="137"/>
      <c r="D141" s="137"/>
      <c r="E141" s="137"/>
      <c r="F141" s="138"/>
      <c r="G141" s="151"/>
      <c r="H141" s="115"/>
      <c r="I141" s="115"/>
      <c r="J141" s="115"/>
      <c r="K141" s="116"/>
      <c r="L141" s="115"/>
      <c r="M141" s="115"/>
      <c r="N141" s="115"/>
      <c r="O141" s="116"/>
      <c r="P141" s="115"/>
      <c r="Q141" s="115"/>
      <c r="R141" s="115"/>
      <c r="S141" s="116"/>
      <c r="T141" s="115"/>
      <c r="U141" s="115"/>
      <c r="V141" s="115"/>
      <c r="W141" s="116"/>
      <c r="X141" s="115"/>
    </row>
    <row r="142" spans="1:24" s="9" customFormat="1" ht="15" thickBot="1">
      <c r="A142" s="152"/>
      <c r="B142" s="153"/>
      <c r="C142" s="223" t="s">
        <v>125</v>
      </c>
      <c r="D142" s="224"/>
      <c r="E142" s="224"/>
      <c r="F142" s="225"/>
      <c r="G142" s="154"/>
      <c r="H142" s="155"/>
      <c r="I142" s="155"/>
      <c r="J142" s="155"/>
      <c r="K142" s="116">
        <f>H142+I142+J142</f>
        <v>0</v>
      </c>
      <c r="L142" s="156"/>
      <c r="M142" s="157"/>
      <c r="N142" s="157"/>
      <c r="O142" s="116">
        <f>L142+M142+N142</f>
        <v>0</v>
      </c>
      <c r="P142" s="157"/>
      <c r="Q142" s="157"/>
      <c r="R142" s="157"/>
      <c r="S142" s="116">
        <f>P142+Q142+R142</f>
        <v>0</v>
      </c>
      <c r="T142" s="157"/>
      <c r="U142" s="157"/>
      <c r="V142" s="157"/>
      <c r="W142" s="116">
        <f>T142+U142+V142</f>
        <v>0</v>
      </c>
      <c r="X142" s="158"/>
    </row>
    <row r="143" spans="1:24" s="9" customFormat="1" ht="14.25">
      <c r="A143" s="159">
        <v>821</v>
      </c>
      <c r="B143" s="148">
        <v>221</v>
      </c>
      <c r="C143" s="191" t="s">
        <v>126</v>
      </c>
      <c r="D143" s="192"/>
      <c r="E143" s="192"/>
      <c r="F143" s="193"/>
      <c r="G143" s="115">
        <f>G144</f>
        <v>49560</v>
      </c>
      <c r="H143" s="115">
        <f aca="true" t="shared" si="31" ref="H143:X143">H144</f>
        <v>0</v>
      </c>
      <c r="I143" s="115">
        <f t="shared" si="31"/>
        <v>4130</v>
      </c>
      <c r="J143" s="115">
        <f t="shared" si="31"/>
        <v>4130</v>
      </c>
      <c r="K143" s="116">
        <f t="shared" si="31"/>
        <v>8260</v>
      </c>
      <c r="L143" s="115">
        <f t="shared" si="31"/>
        <v>4130</v>
      </c>
      <c r="M143" s="115">
        <f t="shared" si="31"/>
        <v>4130</v>
      </c>
      <c r="N143" s="115">
        <f t="shared" si="31"/>
        <v>4130</v>
      </c>
      <c r="O143" s="116">
        <f t="shared" si="31"/>
        <v>12390</v>
      </c>
      <c r="P143" s="115">
        <f t="shared" si="31"/>
        <v>4130</v>
      </c>
      <c r="Q143" s="115">
        <f t="shared" si="31"/>
        <v>4130</v>
      </c>
      <c r="R143" s="115">
        <f t="shared" si="31"/>
        <v>4130</v>
      </c>
      <c r="S143" s="116">
        <f t="shared" si="31"/>
        <v>12390</v>
      </c>
      <c r="T143" s="115">
        <f t="shared" si="31"/>
        <v>4130</v>
      </c>
      <c r="U143" s="115">
        <f t="shared" si="31"/>
        <v>4130</v>
      </c>
      <c r="V143" s="115">
        <f t="shared" si="31"/>
        <v>8260</v>
      </c>
      <c r="W143" s="116">
        <f t="shared" si="31"/>
        <v>16520</v>
      </c>
      <c r="X143" s="115">
        <f t="shared" si="31"/>
        <v>49560</v>
      </c>
    </row>
    <row r="144" spans="1:24" s="9" customFormat="1" ht="15" thickBot="1">
      <c r="A144" s="159"/>
      <c r="B144" s="148"/>
      <c r="C144" s="136" t="s">
        <v>31</v>
      </c>
      <c r="D144" s="137"/>
      <c r="E144" s="137"/>
      <c r="F144" s="138"/>
      <c r="G144" s="160">
        <v>49560</v>
      </c>
      <c r="H144" s="160"/>
      <c r="I144" s="160">
        <v>4130</v>
      </c>
      <c r="J144" s="160">
        <v>4130</v>
      </c>
      <c r="K144" s="116">
        <f>H144+I144+J144</f>
        <v>8260</v>
      </c>
      <c r="L144" s="161">
        <v>4130</v>
      </c>
      <c r="M144" s="162">
        <v>4130</v>
      </c>
      <c r="N144" s="162">
        <v>4130</v>
      </c>
      <c r="O144" s="116">
        <f>L144+M144+N144</f>
        <v>12390</v>
      </c>
      <c r="P144" s="162">
        <v>4130</v>
      </c>
      <c r="Q144" s="163">
        <v>4130</v>
      </c>
      <c r="R144" s="164">
        <v>4130</v>
      </c>
      <c r="S144" s="116">
        <f>P144+Q144+R144</f>
        <v>12390</v>
      </c>
      <c r="T144" s="165">
        <v>4130</v>
      </c>
      <c r="U144" s="165">
        <v>4130</v>
      </c>
      <c r="V144" s="165">
        <v>8260</v>
      </c>
      <c r="W144" s="116">
        <f>T144+U144+V144</f>
        <v>16520</v>
      </c>
      <c r="X144" s="161">
        <f>K144+O144+S144+W144</f>
        <v>49560</v>
      </c>
    </row>
    <row r="145" spans="1:24" s="9" customFormat="1" ht="15" thickBot="1">
      <c r="A145" s="152"/>
      <c r="B145" s="142"/>
      <c r="C145" s="194" t="s">
        <v>127</v>
      </c>
      <c r="D145" s="195"/>
      <c r="E145" s="195"/>
      <c r="F145" s="196"/>
      <c r="G145" s="166">
        <f>G143</f>
        <v>49560</v>
      </c>
      <c r="H145" s="166">
        <f aca="true" t="shared" si="32" ref="H145:X145">H143</f>
        <v>0</v>
      </c>
      <c r="I145" s="166">
        <f t="shared" si="32"/>
        <v>4130</v>
      </c>
      <c r="J145" s="166">
        <f t="shared" si="32"/>
        <v>4130</v>
      </c>
      <c r="K145" s="167">
        <f t="shared" si="32"/>
        <v>8260</v>
      </c>
      <c r="L145" s="166">
        <f t="shared" si="32"/>
        <v>4130</v>
      </c>
      <c r="M145" s="166">
        <f t="shared" si="32"/>
        <v>4130</v>
      </c>
      <c r="N145" s="166">
        <f t="shared" si="32"/>
        <v>4130</v>
      </c>
      <c r="O145" s="167">
        <f t="shared" si="32"/>
        <v>12390</v>
      </c>
      <c r="P145" s="166">
        <f t="shared" si="32"/>
        <v>4130</v>
      </c>
      <c r="Q145" s="166">
        <f t="shared" si="32"/>
        <v>4130</v>
      </c>
      <c r="R145" s="166">
        <f t="shared" si="32"/>
        <v>4130</v>
      </c>
      <c r="S145" s="167">
        <f t="shared" si="32"/>
        <v>12390</v>
      </c>
      <c r="T145" s="166">
        <f t="shared" si="32"/>
        <v>4130</v>
      </c>
      <c r="U145" s="166">
        <f t="shared" si="32"/>
        <v>4130</v>
      </c>
      <c r="V145" s="166">
        <f t="shared" si="32"/>
        <v>8260</v>
      </c>
      <c r="W145" s="167">
        <f t="shared" si="32"/>
        <v>16520</v>
      </c>
      <c r="X145" s="107">
        <f t="shared" si="32"/>
        <v>49560</v>
      </c>
    </row>
    <row r="146" spans="1:24" s="9" customFormat="1" ht="34.5" customHeight="1" thickBot="1">
      <c r="A146" s="168"/>
      <c r="B146" s="169"/>
      <c r="C146" s="197" t="s">
        <v>128</v>
      </c>
      <c r="D146" s="198"/>
      <c r="E146" s="198"/>
      <c r="F146" s="199"/>
      <c r="G146" s="170">
        <f>G143</f>
        <v>49560</v>
      </c>
      <c r="H146" s="170">
        <f aca="true" t="shared" si="33" ref="H146:X146">H143</f>
        <v>0</v>
      </c>
      <c r="I146" s="170">
        <f t="shared" si="33"/>
        <v>4130</v>
      </c>
      <c r="J146" s="170">
        <f t="shared" si="33"/>
        <v>4130</v>
      </c>
      <c r="K146" s="171">
        <f t="shared" si="33"/>
        <v>8260</v>
      </c>
      <c r="L146" s="170">
        <f t="shared" si="33"/>
        <v>4130</v>
      </c>
      <c r="M146" s="170">
        <f t="shared" si="33"/>
        <v>4130</v>
      </c>
      <c r="N146" s="170">
        <f t="shared" si="33"/>
        <v>4130</v>
      </c>
      <c r="O146" s="171">
        <f t="shared" si="33"/>
        <v>12390</v>
      </c>
      <c r="P146" s="170">
        <f t="shared" si="33"/>
        <v>4130</v>
      </c>
      <c r="Q146" s="170">
        <f t="shared" si="33"/>
        <v>4130</v>
      </c>
      <c r="R146" s="170">
        <f t="shared" si="33"/>
        <v>4130</v>
      </c>
      <c r="S146" s="171">
        <f t="shared" si="33"/>
        <v>12390</v>
      </c>
      <c r="T146" s="170">
        <f t="shared" si="33"/>
        <v>4130</v>
      </c>
      <c r="U146" s="170">
        <f t="shared" si="33"/>
        <v>4130</v>
      </c>
      <c r="V146" s="170">
        <f t="shared" si="33"/>
        <v>8260</v>
      </c>
      <c r="W146" s="171">
        <f t="shared" si="33"/>
        <v>16520</v>
      </c>
      <c r="X146" s="170">
        <f t="shared" si="33"/>
        <v>49560</v>
      </c>
    </row>
    <row r="147" spans="1:24" s="178" customFormat="1" ht="30.75" customHeight="1" thickBot="1">
      <c r="A147" s="172"/>
      <c r="B147" s="200" t="s">
        <v>129</v>
      </c>
      <c r="C147" s="200"/>
      <c r="D147" s="200"/>
      <c r="E147" s="200"/>
      <c r="F147" s="173"/>
      <c r="G147" s="174">
        <f>G99+G125+G140+G145</f>
        <v>7350303.18</v>
      </c>
      <c r="H147" s="175">
        <f aca="true" t="shared" si="34" ref="H147:X147">H99+H125+H140+H145</f>
        <v>151763</v>
      </c>
      <c r="I147" s="175">
        <f t="shared" si="34"/>
        <v>660994.1799999999</v>
      </c>
      <c r="J147" s="175">
        <f t="shared" si="34"/>
        <v>780271</v>
      </c>
      <c r="K147" s="176">
        <f t="shared" si="34"/>
        <v>1593028.18</v>
      </c>
      <c r="L147" s="175">
        <f t="shared" si="34"/>
        <v>548421</v>
      </c>
      <c r="M147" s="175">
        <f t="shared" si="34"/>
        <v>529930</v>
      </c>
      <c r="N147" s="175">
        <f t="shared" si="34"/>
        <v>508930</v>
      </c>
      <c r="O147" s="176">
        <f t="shared" si="34"/>
        <v>1587281</v>
      </c>
      <c r="P147" s="175">
        <f t="shared" si="34"/>
        <v>794130</v>
      </c>
      <c r="Q147" s="175">
        <f t="shared" si="34"/>
        <v>422326</v>
      </c>
      <c r="R147" s="175">
        <f t="shared" si="34"/>
        <v>378414</v>
      </c>
      <c r="S147" s="176">
        <f t="shared" si="34"/>
        <v>1594870</v>
      </c>
      <c r="T147" s="175">
        <f t="shared" si="34"/>
        <v>484410</v>
      </c>
      <c r="U147" s="175">
        <f t="shared" si="34"/>
        <v>475430</v>
      </c>
      <c r="V147" s="175">
        <f t="shared" si="34"/>
        <v>486804</v>
      </c>
      <c r="W147" s="176">
        <f t="shared" si="34"/>
        <v>1446644</v>
      </c>
      <c r="X147" s="177">
        <f t="shared" si="34"/>
        <v>6221823.18</v>
      </c>
    </row>
    <row r="148" ht="15" thickBot="1"/>
    <row r="149" spans="1:24" s="9" customFormat="1" ht="15" thickBot="1">
      <c r="A149" s="201" t="s">
        <v>130</v>
      </c>
      <c r="B149" s="202"/>
      <c r="C149" s="202"/>
      <c r="D149" s="202"/>
      <c r="E149" s="202"/>
      <c r="F149" s="203"/>
      <c r="G149" s="179" t="s">
        <v>7</v>
      </c>
      <c r="H149"/>
      <c r="I149"/>
      <c r="J149"/>
      <c r="K149" s="1"/>
      <c r="L149"/>
      <c r="M149"/>
      <c r="N149"/>
      <c r="O149" s="1"/>
      <c r="P149"/>
      <c r="Q149"/>
      <c r="R149"/>
      <c r="S149" s="1"/>
      <c r="T149"/>
      <c r="U149"/>
      <c r="V149"/>
      <c r="W149" s="1"/>
      <c r="X149"/>
    </row>
    <row r="150" spans="1:7" ht="14.25">
      <c r="A150" s="204">
        <v>801</v>
      </c>
      <c r="B150" s="180">
        <v>223</v>
      </c>
      <c r="C150" s="208" t="s">
        <v>131</v>
      </c>
      <c r="D150" s="209"/>
      <c r="E150" s="209"/>
      <c r="F150" s="210"/>
      <c r="G150" s="181">
        <v>900</v>
      </c>
    </row>
    <row r="151" spans="1:7" ht="14.25">
      <c r="A151" s="205"/>
      <c r="B151" s="182">
        <v>226</v>
      </c>
      <c r="C151" s="211" t="s">
        <v>132</v>
      </c>
      <c r="D151" s="211"/>
      <c r="E151" s="211"/>
      <c r="F151" s="211"/>
      <c r="G151" s="183">
        <v>12500</v>
      </c>
    </row>
    <row r="152" spans="1:7" ht="14.25">
      <c r="A152" s="205"/>
      <c r="B152" s="182">
        <v>310</v>
      </c>
      <c r="C152" s="211" t="s">
        <v>133</v>
      </c>
      <c r="D152" s="211"/>
      <c r="E152" s="211"/>
      <c r="F152" s="211"/>
      <c r="G152" s="183">
        <v>20431.01</v>
      </c>
    </row>
    <row r="153" spans="1:7" ht="15" thickBot="1">
      <c r="A153" s="206"/>
      <c r="B153" s="184">
        <v>340</v>
      </c>
      <c r="C153" s="212" t="s">
        <v>134</v>
      </c>
      <c r="D153" s="213"/>
      <c r="E153" s="213"/>
      <c r="F153" s="214"/>
      <c r="G153" s="185">
        <v>77500</v>
      </c>
    </row>
    <row r="154" spans="1:7" ht="15" thickBot="1">
      <c r="A154" s="207"/>
      <c r="B154" s="186"/>
      <c r="C154" s="188" t="s">
        <v>135</v>
      </c>
      <c r="D154" s="189"/>
      <c r="E154" s="189"/>
      <c r="F154" s="190"/>
      <c r="G154" s="187">
        <f>SUM(G150:G153)</f>
        <v>111331.01</v>
      </c>
    </row>
  </sheetData>
  <sheetProtection/>
  <mergeCells count="65">
    <mergeCell ref="C16:F16"/>
    <mergeCell ref="B1:G1"/>
    <mergeCell ref="B2:G2"/>
    <mergeCell ref="B3:F3"/>
    <mergeCell ref="C5:F5"/>
    <mergeCell ref="C6:F6"/>
    <mergeCell ref="C103:F103"/>
    <mergeCell ref="C17:F17"/>
    <mergeCell ref="C46:F46"/>
    <mergeCell ref="C56:F56"/>
    <mergeCell ref="C61:F61"/>
    <mergeCell ref="C62:F62"/>
    <mergeCell ref="C63:F63"/>
    <mergeCell ref="C71:F71"/>
    <mergeCell ref="C73:F73"/>
    <mergeCell ref="C74:F74"/>
    <mergeCell ref="C75:F75"/>
    <mergeCell ref="C101:F101"/>
    <mergeCell ref="C115:F115"/>
    <mergeCell ref="C104:F104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C113:F113"/>
    <mergeCell ref="C114:F114"/>
    <mergeCell ref="C129:F129"/>
    <mergeCell ref="C116:F116"/>
    <mergeCell ref="C117:F117"/>
    <mergeCell ref="C118:F118"/>
    <mergeCell ref="C119:F119"/>
    <mergeCell ref="C120:F120"/>
    <mergeCell ref="C121:F121"/>
    <mergeCell ref="C122:F122"/>
    <mergeCell ref="C123:F123"/>
    <mergeCell ref="C124:F124"/>
    <mergeCell ref="C125:F125"/>
    <mergeCell ref="C127:F127"/>
    <mergeCell ref="C142:F142"/>
    <mergeCell ref="C130:F130"/>
    <mergeCell ref="C131:F131"/>
    <mergeCell ref="C132:F132"/>
    <mergeCell ref="C133:F133"/>
    <mergeCell ref="C134:F134"/>
    <mergeCell ref="C135:F135"/>
    <mergeCell ref="C136:F136"/>
    <mergeCell ref="C137:F137"/>
    <mergeCell ref="C138:F138"/>
    <mergeCell ref="C139:F139"/>
    <mergeCell ref="C140:F140"/>
    <mergeCell ref="C154:F154"/>
    <mergeCell ref="C143:F143"/>
    <mergeCell ref="C145:F145"/>
    <mergeCell ref="C146:F146"/>
    <mergeCell ref="B147:E147"/>
    <mergeCell ref="A149:F149"/>
    <mergeCell ref="A150:A154"/>
    <mergeCell ref="C150:F150"/>
    <mergeCell ref="C151:F151"/>
    <mergeCell ref="C152:F152"/>
    <mergeCell ref="C153:F153"/>
  </mergeCells>
  <printOptions/>
  <pageMargins left="0.7" right="0.7" top="0.75" bottom="0.75" header="0.3" footer="0.3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2016-02-04T11:00:16Z</dcterms:modified>
  <cp:category/>
  <cp:version/>
  <cp:contentType/>
  <cp:contentStatus/>
</cp:coreProperties>
</file>